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.internt\dfs\Hemma\Helbre001\Desktop\Ren kustlinje_slask\Projektrapporter\Till webben_saknat mtrl_inventering jan 19\I&amp;S\"/>
    </mc:Choice>
  </mc:AlternateContent>
  <xr:revisionPtr revIDLastSave="0" documentId="13_ncr:1_{9CEB5115-BD98-4EE5-B348-42141C4D66AE}" xr6:coauthVersionLast="36" xr6:coauthVersionMax="36" xr10:uidLastSave="{00000000-0000-0000-0000-000000000000}"/>
  <workbookProtection workbookAlgorithmName="SHA-512" workbookHashValue="Zady6BdfajeZ2+wum/d4au/QK2W6HwFLrj6OAS5YqF+jEAUOsjibD8LHWQ/N7/MZ6euG+iCsPN6KEoCKkrD12Q==" workbookSaltValue="d3nYSAknXTfpBb0MoGgwJA==" workbookSpinCount="100000" lockStructure="1"/>
  <bookViews>
    <workbookView xWindow="720" yWindow="375" windowWidth="27555" windowHeight="12045" activeTab="1" xr2:uid="{00000000-000D-0000-FFFF-FFFF00000000}"/>
  </bookViews>
  <sheets>
    <sheet name="Stations-data, INDTASTNING" sheetId="5" r:id="rId1"/>
    <sheet name="Indtasting af DK survey data" sheetId="2" r:id="rId2"/>
    <sheet name="INDTASTNING af Vægt for affald" sheetId="7" r:id="rId3"/>
    <sheet name="Data til EEA-MLW" sheetId="3" r:id="rId4"/>
    <sheet name="Data til OSPAR database" sheetId="4" r:id="rId5"/>
    <sheet name="Figurer og summary tables" sheetId="6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7" i="3" l="1"/>
  <c r="E108" i="3"/>
  <c r="E109" i="3"/>
  <c r="E110" i="3"/>
  <c r="E111" i="3"/>
  <c r="E112" i="3"/>
  <c r="E113" i="3"/>
  <c r="E114" i="3"/>
  <c r="E115" i="3"/>
  <c r="E11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85" i="3"/>
  <c r="E86" i="3"/>
  <c r="E87" i="3"/>
  <c r="E88" i="3"/>
  <c r="E84" i="3"/>
  <c r="E67" i="3"/>
  <c r="E2" i="3"/>
  <c r="F177" i="2"/>
  <c r="I4" i="3"/>
  <c r="E1" i="2"/>
  <c r="D1" i="2"/>
  <c r="A5" i="7"/>
  <c r="B15" i="7"/>
  <c r="B5" i="7"/>
  <c r="M6" i="6"/>
  <c r="N6" i="6"/>
  <c r="M7" i="6"/>
  <c r="M8" i="6"/>
  <c r="M9" i="6"/>
  <c r="M10" i="6"/>
  <c r="M11" i="6"/>
  <c r="M12" i="6"/>
  <c r="M13" i="6"/>
  <c r="M14" i="6"/>
  <c r="M15" i="6"/>
  <c r="H6" i="6"/>
  <c r="G6" i="6"/>
  <c r="G7" i="6"/>
  <c r="G8" i="6"/>
  <c r="G9" i="6"/>
  <c r="G10" i="6"/>
  <c r="G11" i="6"/>
  <c r="G12" i="6"/>
  <c r="G13" i="6"/>
  <c r="A6" i="6"/>
  <c r="B6" i="6"/>
  <c r="A7" i="6"/>
  <c r="A8" i="6"/>
  <c r="A9" i="6"/>
  <c r="A10" i="6"/>
  <c r="A11" i="6"/>
  <c r="A12" i="6"/>
  <c r="A13" i="6"/>
  <c r="A14" i="6"/>
  <c r="A15" i="6"/>
  <c r="A16" i="6"/>
  <c r="A17" i="6"/>
  <c r="A18" i="6"/>
  <c r="O1" i="4"/>
  <c r="H5" i="6"/>
  <c r="N1" i="4"/>
  <c r="G5" i="6"/>
  <c r="I1" i="4"/>
  <c r="B5" i="6"/>
  <c r="H1" i="4"/>
  <c r="A5" i="6"/>
  <c r="I1" i="3"/>
  <c r="N5" i="6"/>
  <c r="H1" i="3"/>
  <c r="M5" i="6"/>
  <c r="E113" i="4"/>
  <c r="E114" i="4"/>
  <c r="E112" i="4"/>
  <c r="E126" i="3"/>
  <c r="E127" i="3"/>
  <c r="E128" i="3"/>
  <c r="E91" i="4"/>
  <c r="E171" i="3"/>
  <c r="E172" i="3"/>
  <c r="E170" i="3"/>
  <c r="E161" i="3"/>
  <c r="E115" i="4"/>
  <c r="I13" i="4"/>
  <c r="B17" i="6"/>
  <c r="E160" i="3"/>
  <c r="E119" i="3"/>
  <c r="E120" i="3"/>
  <c r="E121" i="3"/>
  <c r="E85" i="4"/>
  <c r="E122" i="3"/>
  <c r="E86" i="4"/>
  <c r="E123" i="3"/>
  <c r="E87" i="4"/>
  <c r="E124" i="3"/>
  <c r="E88" i="4"/>
  <c r="E125" i="3"/>
  <c r="E89" i="4"/>
  <c r="E129" i="3"/>
  <c r="E92" i="4"/>
  <c r="E130" i="3"/>
  <c r="E93" i="4"/>
  <c r="E131" i="3"/>
  <c r="E94" i="4"/>
  <c r="E132" i="3"/>
  <c r="E95" i="4"/>
  <c r="E133" i="3"/>
  <c r="E96" i="4"/>
  <c r="E134" i="3"/>
  <c r="E97" i="4"/>
  <c r="E135" i="3"/>
  <c r="E98" i="4"/>
  <c r="E136" i="3"/>
  <c r="E99" i="4"/>
  <c r="E137" i="3"/>
  <c r="E100" i="4"/>
  <c r="E138" i="3"/>
  <c r="E101" i="4"/>
  <c r="E139" i="3"/>
  <c r="E102" i="4"/>
  <c r="E140" i="3"/>
  <c r="E141" i="3"/>
  <c r="E142" i="3"/>
  <c r="E143" i="3"/>
  <c r="E104" i="4"/>
  <c r="E144" i="3"/>
  <c r="E145" i="3"/>
  <c r="E146" i="3"/>
  <c r="E147" i="3"/>
  <c r="E148" i="3"/>
  <c r="E149" i="3"/>
  <c r="E106" i="4"/>
  <c r="E150" i="3"/>
  <c r="E107" i="4"/>
  <c r="E151" i="3"/>
  <c r="E152" i="3"/>
  <c r="E153" i="3"/>
  <c r="E109" i="4"/>
  <c r="E154" i="3"/>
  <c r="E110" i="4"/>
  <c r="E155" i="3"/>
  <c r="E156" i="3"/>
  <c r="E157" i="3"/>
  <c r="E158" i="3"/>
  <c r="E159" i="3"/>
  <c r="E118" i="3"/>
  <c r="E117" i="3"/>
  <c r="E68" i="3"/>
  <c r="E55" i="4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59" i="4"/>
  <c r="E60" i="4"/>
  <c r="E61" i="4"/>
  <c r="E62" i="4"/>
  <c r="E63" i="4"/>
  <c r="E64" i="4"/>
  <c r="E65" i="4"/>
  <c r="E68" i="4"/>
  <c r="E69" i="4"/>
  <c r="E70" i="4"/>
  <c r="E72" i="4"/>
  <c r="E74" i="4"/>
  <c r="E75" i="4"/>
  <c r="E76" i="4"/>
  <c r="E77" i="4"/>
  <c r="E78" i="4"/>
  <c r="E79" i="4"/>
  <c r="E80" i="4"/>
  <c r="E81" i="4"/>
  <c r="E54" i="4"/>
  <c r="E66" i="3"/>
  <c r="E53" i="4"/>
  <c r="E62" i="3"/>
  <c r="E49" i="4"/>
  <c r="E63" i="3"/>
  <c r="E50" i="4"/>
  <c r="E64" i="3"/>
  <c r="E51" i="4"/>
  <c r="E65" i="3"/>
  <c r="E52" i="4"/>
  <c r="E61" i="3"/>
  <c r="E48" i="4"/>
  <c r="E60" i="3"/>
  <c r="E47" i="4"/>
  <c r="E3" i="3"/>
  <c r="E3" i="4"/>
  <c r="E4" i="3"/>
  <c r="E4" i="4"/>
  <c r="E5" i="3"/>
  <c r="E5" i="4"/>
  <c r="E6" i="3"/>
  <c r="E7" i="3"/>
  <c r="E8" i="3"/>
  <c r="E7" i="4"/>
  <c r="E9" i="3"/>
  <c r="E8" i="4"/>
  <c r="E10" i="3"/>
  <c r="E11" i="3"/>
  <c r="E12" i="3"/>
  <c r="E10" i="4"/>
  <c r="E13" i="3"/>
  <c r="E11" i="4"/>
  <c r="E14" i="3"/>
  <c r="E12" i="4"/>
  <c r="E15" i="3"/>
  <c r="E13" i="4"/>
  <c r="E16" i="3"/>
  <c r="E14" i="4"/>
  <c r="E17" i="3"/>
  <c r="E15" i="4"/>
  <c r="E18" i="3"/>
  <c r="E16" i="4"/>
  <c r="E19" i="3"/>
  <c r="E17" i="4"/>
  <c r="E20" i="3"/>
  <c r="E18" i="4"/>
  <c r="E21" i="3"/>
  <c r="E19" i="4"/>
  <c r="E22" i="3"/>
  <c r="E23" i="3"/>
  <c r="E24" i="3"/>
  <c r="E25" i="3"/>
  <c r="E26" i="3"/>
  <c r="E27" i="3"/>
  <c r="E28" i="3"/>
  <c r="E22" i="4"/>
  <c r="E29" i="3"/>
  <c r="E23" i="4"/>
  <c r="E30" i="3"/>
  <c r="E31" i="3"/>
  <c r="E32" i="3"/>
  <c r="E25" i="4"/>
  <c r="E33" i="3"/>
  <c r="E26" i="4"/>
  <c r="E34" i="3"/>
  <c r="E27" i="4"/>
  <c r="E35" i="3"/>
  <c r="E28" i="4"/>
  <c r="E36" i="3"/>
  <c r="E29" i="4"/>
  <c r="E37" i="3"/>
  <c r="E30" i="4"/>
  <c r="E38" i="3"/>
  <c r="E31" i="4"/>
  <c r="E39" i="3"/>
  <c r="E32" i="4"/>
  <c r="E40" i="3"/>
  <c r="E33" i="4"/>
  <c r="E41" i="3"/>
  <c r="E34" i="4"/>
  <c r="E42" i="3"/>
  <c r="E35" i="4"/>
  <c r="E43" i="3"/>
  <c r="E44" i="3"/>
  <c r="E45" i="3"/>
  <c r="E37" i="4"/>
  <c r="E46" i="3"/>
  <c r="E47" i="3"/>
  <c r="E48" i="3"/>
  <c r="E39" i="4"/>
  <c r="E49" i="3"/>
  <c r="E50" i="3"/>
  <c r="E51" i="3"/>
  <c r="E52" i="3"/>
  <c r="E53" i="3"/>
  <c r="E54" i="3"/>
  <c r="E42" i="4"/>
  <c r="E55" i="3"/>
  <c r="E43" i="4"/>
  <c r="E56" i="3"/>
  <c r="E44" i="4"/>
  <c r="E57" i="3"/>
  <c r="E45" i="4"/>
  <c r="E58" i="3"/>
  <c r="E59" i="3"/>
  <c r="E2" i="4"/>
  <c r="I13" i="3"/>
  <c r="E103" i="4"/>
  <c r="O6" i="4"/>
  <c r="H10" i="6"/>
  <c r="O7" i="4"/>
  <c r="H11" i="6"/>
  <c r="E83" i="4"/>
  <c r="I7" i="3"/>
  <c r="N11" i="6"/>
  <c r="E90" i="4"/>
  <c r="E38" i="4"/>
  <c r="E40" i="4"/>
  <c r="E36" i="4"/>
  <c r="E24" i="4"/>
  <c r="E21" i="4"/>
  <c r="E41" i="4"/>
  <c r="E82" i="4"/>
  <c r="E67" i="4"/>
  <c r="E9" i="4"/>
  <c r="E6" i="4"/>
  <c r="E57" i="4"/>
  <c r="E56" i="4"/>
  <c r="E111" i="4"/>
  <c r="E108" i="4"/>
  <c r="E58" i="4"/>
  <c r="E20" i="4"/>
  <c r="I12" i="4"/>
  <c r="B16" i="6"/>
  <c r="E46" i="4"/>
  <c r="E71" i="4"/>
  <c r="E84" i="4"/>
  <c r="E73" i="4"/>
  <c r="E66" i="4"/>
  <c r="E105" i="4"/>
  <c r="I5" i="4"/>
  <c r="B9" i="6"/>
  <c r="I6" i="4"/>
  <c r="B10" i="6"/>
  <c r="E174" i="3"/>
  <c r="I3" i="3"/>
  <c r="N7" i="6"/>
  <c r="I10" i="3"/>
  <c r="N14" i="6"/>
  <c r="I5" i="3"/>
  <c r="N9" i="6"/>
  <c r="N8" i="6"/>
  <c r="I9" i="3"/>
  <c r="N13" i="6"/>
  <c r="I8" i="3"/>
  <c r="N12" i="6"/>
  <c r="I6" i="3"/>
  <c r="N10" i="6"/>
  <c r="E164" i="3"/>
  <c r="E177" i="3"/>
  <c r="O4" i="4"/>
  <c r="H8" i="6"/>
  <c r="O3" i="4"/>
  <c r="H7" i="6"/>
  <c r="O8" i="4"/>
  <c r="H12" i="6"/>
  <c r="I9" i="4"/>
  <c r="B13" i="6"/>
  <c r="O5" i="4"/>
  <c r="H9" i="6"/>
  <c r="I3" i="4"/>
  <c r="B7" i="6"/>
  <c r="I8" i="4"/>
  <c r="B12" i="6"/>
  <c r="I10" i="4"/>
  <c r="B14" i="6"/>
  <c r="I7" i="4"/>
  <c r="B11" i="6"/>
  <c r="I11" i="4"/>
  <c r="B15" i="6"/>
  <c r="I4" i="4"/>
  <c r="B8" i="6"/>
  <c r="O9" i="4"/>
  <c r="I11" i="3"/>
  <c r="N15" i="6"/>
  <c r="I14" i="3"/>
  <c r="H13" i="6"/>
  <c r="I14" i="4"/>
  <c r="B18" i="6"/>
</calcChain>
</file>

<file path=xl/sharedStrings.xml><?xml version="1.0" encoding="utf-8"?>
<sst xmlns="http://schemas.openxmlformats.org/spreadsheetml/2006/main" count="1807" uniqueCount="646">
  <si>
    <t xml:space="preserve">Beskrivelse </t>
  </si>
  <si>
    <t>G1</t>
  </si>
  <si>
    <t>TADK1</t>
  </si>
  <si>
    <t>Plastikringe fra 4/6 pacs (til dåser)</t>
  </si>
  <si>
    <t>Syntetiske polymer-materialer / Plast</t>
  </si>
  <si>
    <t>G3</t>
  </si>
  <si>
    <t>TADK2</t>
  </si>
  <si>
    <t>Store poser fx bæreposer, skraldesække</t>
  </si>
  <si>
    <t>G4</t>
  </si>
  <si>
    <t>TADK3</t>
  </si>
  <si>
    <t>Små plastikposer, fx fryseposer</t>
  </si>
  <si>
    <t>G5</t>
  </si>
  <si>
    <t>TADK4</t>
  </si>
  <si>
    <t>Plastikpose-ruller</t>
  </si>
  <si>
    <t>G7</t>
  </si>
  <si>
    <t>TADK5</t>
  </si>
  <si>
    <t>Flasker &lt;=0,5liter</t>
  </si>
  <si>
    <t>G8</t>
  </si>
  <si>
    <t>TADK6</t>
  </si>
  <si>
    <t>Flasker &gt;0,5liter</t>
  </si>
  <si>
    <t>G9</t>
  </si>
  <si>
    <t>TADK7</t>
  </si>
  <si>
    <t>Rengøringsflasker og beholdere</t>
  </si>
  <si>
    <t>G10</t>
  </si>
  <si>
    <t>TADK8</t>
  </si>
  <si>
    <t>Madbeholdere inkl. fastfood beholdere</t>
  </si>
  <si>
    <t>G11</t>
  </si>
  <si>
    <t>TADK9</t>
  </si>
  <si>
    <t>Strandbrugsrelateret kosmetik på flasker og i beholdere, fx solcreme</t>
  </si>
  <si>
    <t>G12</t>
  </si>
  <si>
    <t>TADK10</t>
  </si>
  <si>
    <t>Anden kosmetik på flasker og i beholdere</t>
  </si>
  <si>
    <t>G13</t>
  </si>
  <si>
    <t>TADK11</t>
  </si>
  <si>
    <t>Andre typer af flasker og beholdere</t>
  </si>
  <si>
    <t>G14</t>
  </si>
  <si>
    <t>TADK12</t>
  </si>
  <si>
    <t>Motorolie-flasker og -beholdere &lt;50cm</t>
  </si>
  <si>
    <t>G15</t>
  </si>
  <si>
    <t>TADK13</t>
  </si>
  <si>
    <t>Motorolie-flasker og -beholdere &gt;50cm</t>
  </si>
  <si>
    <t>G16</t>
  </si>
  <si>
    <t>TADK14</t>
  </si>
  <si>
    <t>Benzindunke (firkantede plastikbeholdere med håndtag)</t>
  </si>
  <si>
    <t>G17</t>
  </si>
  <si>
    <t>TADK15</t>
  </si>
  <si>
    <t>Injektionspistolbeholdere og spidser (fx til fugemasse eller silikone)</t>
  </si>
  <si>
    <t>G18</t>
  </si>
  <si>
    <t>TADK16</t>
  </si>
  <si>
    <t>Kasser og beholdere / kurve</t>
  </si>
  <si>
    <t>G19</t>
  </si>
  <si>
    <t>TADK17</t>
  </si>
  <si>
    <t>Bildele</t>
  </si>
  <si>
    <t>G26</t>
  </si>
  <si>
    <t>TADK18</t>
  </si>
  <si>
    <t>Lightere</t>
  </si>
  <si>
    <t>G28</t>
  </si>
  <si>
    <t>TADK19</t>
  </si>
  <si>
    <t>Kuglepenne og tilhørende låg</t>
  </si>
  <si>
    <t>G29</t>
  </si>
  <si>
    <t>TADK20</t>
  </si>
  <si>
    <t>Kamme/hårbørster/solbriller</t>
  </si>
  <si>
    <t>G21</t>
  </si>
  <si>
    <t>TADK21</t>
  </si>
  <si>
    <t>Plastlåg/kapsler til drikkevare</t>
  </si>
  <si>
    <t>G22</t>
  </si>
  <si>
    <t>TADK22</t>
  </si>
  <si>
    <t>Plastlåg/kapsler til kemikalier, rengøringsmidler (non-food)</t>
  </si>
  <si>
    <t>G23</t>
  </si>
  <si>
    <t>TADK23</t>
  </si>
  <si>
    <t>Plastlåg/kapsler uidentificeret</t>
  </si>
  <si>
    <t>G24</t>
  </si>
  <si>
    <t>TADK24</t>
  </si>
  <si>
    <t>Plastringe fra flaskekapsler/låg</t>
  </si>
  <si>
    <t>G30</t>
  </si>
  <si>
    <t>TADK25</t>
  </si>
  <si>
    <t>Chipsposer/slikpapir</t>
  </si>
  <si>
    <t>G31</t>
  </si>
  <si>
    <t>TADK26</t>
  </si>
  <si>
    <t>Ispinde af plastik/slikkepinde</t>
  </si>
  <si>
    <t>G32</t>
  </si>
  <si>
    <t>TADK27</t>
  </si>
  <si>
    <t>G33</t>
  </si>
  <si>
    <t>TADK28</t>
  </si>
  <si>
    <t>Bægre/kopper og tilhørende låg</t>
  </si>
  <si>
    <t>G34</t>
  </si>
  <si>
    <t>TADK29</t>
  </si>
  <si>
    <t>Bestik og bakker/tallerkener</t>
  </si>
  <si>
    <t>G35</t>
  </si>
  <si>
    <t>TADK30</t>
  </si>
  <si>
    <t>Sugerør og rørepinde til drikkevare</t>
  </si>
  <si>
    <t>G36</t>
  </si>
  <si>
    <t>TADK31</t>
  </si>
  <si>
    <t>Emballage til kunstgødning og dyrefoder</t>
  </si>
  <si>
    <t>G37</t>
  </si>
  <si>
    <t>TADK32</t>
  </si>
  <si>
    <t>Trådnet til grøntsager, frugt, fuglefoder m.v.</t>
  </si>
  <si>
    <t>G40</t>
  </si>
  <si>
    <t>TADK33</t>
  </si>
  <si>
    <t>Rengøringshanske (husholdning)</t>
  </si>
  <si>
    <t>G42</t>
  </si>
  <si>
    <t>TADK34</t>
  </si>
  <si>
    <t>Krabbe/hummertejne og beholdere</t>
  </si>
  <si>
    <t>G44</t>
  </si>
  <si>
    <t>TADK35</t>
  </si>
  <si>
    <t>Blækspruttekrukker</t>
  </si>
  <si>
    <t>G45</t>
  </si>
  <si>
    <t>TADK36</t>
  </si>
  <si>
    <t>Blåmuslingenet, østersnet</t>
  </si>
  <si>
    <t>G46</t>
  </si>
  <si>
    <t>TADK37</t>
  </si>
  <si>
    <t>Østersbakker (fra østersdyrkning)</t>
  </si>
  <si>
    <t>G47</t>
  </si>
  <si>
    <t>TADK38</t>
  </si>
  <si>
    <t>Plastfolie fra muslingedyrkning</t>
  </si>
  <si>
    <t>G49</t>
  </si>
  <si>
    <t>TADK39</t>
  </si>
  <si>
    <t>Reb (diameter &gt;1cm)</t>
  </si>
  <si>
    <t>G50</t>
  </si>
  <si>
    <t>TADK40</t>
  </si>
  <si>
    <t>Snor og sejlgarn (diameter &lt;1cm)</t>
  </si>
  <si>
    <t>G56</t>
  </si>
  <si>
    <t>TADK41</t>
  </si>
  <si>
    <t>Sammenfiltret net/snor</t>
  </si>
  <si>
    <t>G57</t>
  </si>
  <si>
    <t>TADK42</t>
  </si>
  <si>
    <t>Fiskekasser af plast</t>
  </si>
  <si>
    <t>G58</t>
  </si>
  <si>
    <t>TADK43</t>
  </si>
  <si>
    <t>Fiskekasser af flamingo</t>
  </si>
  <si>
    <t>G65</t>
  </si>
  <si>
    <t>TADK44</t>
  </si>
  <si>
    <t>Spande</t>
  </si>
  <si>
    <t>G59</t>
  </si>
  <si>
    <t>TADK45</t>
  </si>
  <si>
    <t>Fiskesnøre/monofilament (lystfiskeri)</t>
  </si>
  <si>
    <t>G132</t>
  </si>
  <si>
    <t>TADK46</t>
  </si>
  <si>
    <t>Spolere (fx til fiskeline) og andet tilbehør til lystfiskeri</t>
  </si>
  <si>
    <t>G60</t>
  </si>
  <si>
    <t>TADK47</t>
  </si>
  <si>
    <t>Knæklys (rør med væske) inkl emballage</t>
  </si>
  <si>
    <t>G62</t>
  </si>
  <si>
    <t>TADK48</t>
  </si>
  <si>
    <t>Flydere til fiskenet</t>
  </si>
  <si>
    <t>G63</t>
  </si>
  <si>
    <t>TADK49</t>
  </si>
  <si>
    <t>Bøjer inkl. flyder til bøjer</t>
  </si>
  <si>
    <t>G64</t>
  </si>
  <si>
    <t>TADK50</t>
  </si>
  <si>
    <t>Fendere</t>
  </si>
  <si>
    <t>G66</t>
  </si>
  <si>
    <t>TADK51</t>
  </si>
  <si>
    <t>Spændebånd/strapbånd (fx til indpakning af paller og større kasser)</t>
  </si>
  <si>
    <t>G93</t>
  </si>
  <si>
    <t>TADK52</t>
  </si>
  <si>
    <t>Kabelbånd/plastik-strips</t>
  </si>
  <si>
    <t>G67</t>
  </si>
  <si>
    <t>TADK53</t>
  </si>
  <si>
    <t>Plastindpakning fx industriel emballage, plader og folie</t>
  </si>
  <si>
    <t>G68</t>
  </si>
  <si>
    <t>TADK54</t>
  </si>
  <si>
    <t>Glasfiber/stumper</t>
  </si>
  <si>
    <t>G69</t>
  </si>
  <si>
    <t>TADK55</t>
  </si>
  <si>
    <t>Beskyttelseshjelme</t>
  </si>
  <si>
    <t>G70</t>
  </si>
  <si>
    <t>TADK56</t>
  </si>
  <si>
    <t>Haglgeværspatroner</t>
  </si>
  <si>
    <t>G71</t>
  </si>
  <si>
    <t>TADK57</t>
  </si>
  <si>
    <t>Sko/sandaler</t>
  </si>
  <si>
    <t>G102</t>
  </si>
  <si>
    <t>TADK58</t>
  </si>
  <si>
    <t>Badesandaler/Klip-klappere</t>
  </si>
  <si>
    <t>TADK59</t>
  </si>
  <si>
    <t>G27</t>
  </si>
  <si>
    <t>TADK61</t>
  </si>
  <si>
    <t>Cigaretskod og filtre</t>
  </si>
  <si>
    <t>G101</t>
  </si>
  <si>
    <t>TADK62</t>
  </si>
  <si>
    <t>Poser til ekskrementer fra hunde</t>
  </si>
  <si>
    <t xml:space="preserve">G95 </t>
  </si>
  <si>
    <t>TADK63</t>
  </si>
  <si>
    <t>Vatpinde</t>
  </si>
  <si>
    <t>G96</t>
  </si>
  <si>
    <t>TADK64</t>
  </si>
  <si>
    <t>Hygiejnebind/trusseindlæg/bagsidestrimler</t>
  </si>
  <si>
    <t>G97</t>
  </si>
  <si>
    <t>TADK65</t>
  </si>
  <si>
    <t>Toilet-friskere</t>
  </si>
  <si>
    <t>G98</t>
  </si>
  <si>
    <t>TADK66</t>
  </si>
  <si>
    <t>G99</t>
  </si>
  <si>
    <t>TADK67</t>
  </si>
  <si>
    <t>Sprøjter/kanyler</t>
  </si>
  <si>
    <t>G100</t>
  </si>
  <si>
    <t>TADK68</t>
  </si>
  <si>
    <t>Medicinske/farmaceutiske beholdere/slanger/rør</t>
  </si>
  <si>
    <t>G79</t>
  </si>
  <si>
    <t>TADK69</t>
  </si>
  <si>
    <t>Plast-stykker 2,5cm  - 50cm</t>
  </si>
  <si>
    <t>G82</t>
  </si>
  <si>
    <t>TADK70</t>
  </si>
  <si>
    <t>Polystyren/flamingo-stykker 2,5cm - 50cm</t>
  </si>
  <si>
    <t>G84</t>
  </si>
  <si>
    <t>TADK71</t>
  </si>
  <si>
    <t>CD, CD-covers</t>
  </si>
  <si>
    <t>G85</t>
  </si>
  <si>
    <t>TADK72</t>
  </si>
  <si>
    <t>Saltemballage, fx. saltkar</t>
  </si>
  <si>
    <t>G86</t>
  </si>
  <si>
    <t>TADK73</t>
  </si>
  <si>
    <t>Svømmefødder, snorkler og svømmebriller (fra sportsdykning)</t>
  </si>
  <si>
    <t>G87</t>
  </si>
  <si>
    <t>TADK74</t>
  </si>
  <si>
    <t>Afdækningstape</t>
  </si>
  <si>
    <t>G88</t>
  </si>
  <si>
    <t>TADK75</t>
  </si>
  <si>
    <t>Telefoner (inkl. dele)</t>
  </si>
  <si>
    <t>G89</t>
  </si>
  <si>
    <t>TADK76</t>
  </si>
  <si>
    <t>Byggeaffald af plast</t>
  </si>
  <si>
    <t>G90</t>
  </si>
  <si>
    <t>TADK77</t>
  </si>
  <si>
    <t>Urtepotter af plast</t>
  </si>
  <si>
    <t>G91</t>
  </si>
  <si>
    <t>TADK78</t>
  </si>
  <si>
    <t>G92</t>
  </si>
  <si>
    <t>TADK79</t>
  </si>
  <si>
    <t>Maddingsbeholdere-emballage (fx til orme)</t>
  </si>
  <si>
    <t>G25</t>
  </si>
  <si>
    <t>TADK80</t>
  </si>
  <si>
    <t>Tobaksemballage/cigaretpakker af plast</t>
  </si>
  <si>
    <t>G80</t>
  </si>
  <si>
    <t>TADK81</t>
  </si>
  <si>
    <t>Plast-stykker &gt;50cm</t>
  </si>
  <si>
    <t>G83</t>
  </si>
  <si>
    <t>TADK82</t>
  </si>
  <si>
    <t>Polystyren/flamingo-stykker &gt;50cm</t>
  </si>
  <si>
    <t>G72</t>
  </si>
  <si>
    <t>TADK83</t>
  </si>
  <si>
    <t>Trafikkegler</t>
  </si>
  <si>
    <t>G78</t>
  </si>
  <si>
    <t>TADK84</t>
  </si>
  <si>
    <t>Plastik-stykker 0 – 2,5 cm</t>
  </si>
  <si>
    <t>G81</t>
  </si>
  <si>
    <t>TADK85</t>
  </si>
  <si>
    <t>Polystyren/flamingo stykker 0 – 2,5 cm</t>
  </si>
  <si>
    <t>G112</t>
  </si>
  <si>
    <t>TADK86</t>
  </si>
  <si>
    <t>Industrielle pellets til plastproduktion</t>
  </si>
  <si>
    <t>G211</t>
  </si>
  <si>
    <t>TADK87</t>
  </si>
  <si>
    <t>Andre typer af medicinsk affald (fx plaster, bandage)</t>
  </si>
  <si>
    <t>G41</t>
  </si>
  <si>
    <t>TADK88</t>
  </si>
  <si>
    <t>Handsker (industri/professionelle)</t>
  </si>
  <si>
    <t>G43</t>
  </si>
  <si>
    <t>TADK89</t>
  </si>
  <si>
    <t>Skilte/mærker/tags (fiskeri og industri)</t>
  </si>
  <si>
    <t>G53</t>
  </si>
  <si>
    <t>TADK90</t>
  </si>
  <si>
    <t>Net og stykker af net &lt;50cm</t>
  </si>
  <si>
    <t>G54</t>
  </si>
  <si>
    <t>TADK91</t>
  </si>
  <si>
    <t>Net og stykker af net &gt;50cm</t>
  </si>
  <si>
    <t>G125</t>
  </si>
  <si>
    <t>TADK92</t>
  </si>
  <si>
    <t>Balloner inkl. ballonpinde og –snore</t>
  </si>
  <si>
    <t>Gummi</t>
  </si>
  <si>
    <t>G127</t>
  </si>
  <si>
    <t>TADK93</t>
  </si>
  <si>
    <t>Gummistøvler</t>
  </si>
  <si>
    <t>G128</t>
  </si>
  <si>
    <t>TADK94</t>
  </si>
  <si>
    <t>Dæk og remme</t>
  </si>
  <si>
    <t>G129</t>
  </si>
  <si>
    <t>TADK95</t>
  </si>
  <si>
    <t>Slanger til dæk/hjul</t>
  </si>
  <si>
    <t>G130</t>
  </si>
  <si>
    <t>TADK96</t>
  </si>
  <si>
    <t>Hjul</t>
  </si>
  <si>
    <t>G126</t>
  </si>
  <si>
    <t>TADK97</t>
  </si>
  <si>
    <t xml:space="preserve">Bolde </t>
  </si>
  <si>
    <t>G131</t>
  </si>
  <si>
    <t>TADK98</t>
  </si>
  <si>
    <t>Elastikbånd</t>
  </si>
  <si>
    <t>G134</t>
  </si>
  <si>
    <t>TADK99</t>
  </si>
  <si>
    <t>Andet gummi</t>
  </si>
  <si>
    <t>G133</t>
  </si>
  <si>
    <t>TADK100</t>
  </si>
  <si>
    <t>Kondomer (inkl. emballage)</t>
  </si>
  <si>
    <t>G137</t>
  </si>
  <si>
    <t>TADK101</t>
  </si>
  <si>
    <t>Tøj/klude (tøj, hatte, håndklæder)</t>
  </si>
  <si>
    <t>Tøj / Textiler</t>
  </si>
  <si>
    <t>G138</t>
  </si>
  <si>
    <t>TADK102</t>
  </si>
  <si>
    <t xml:space="preserve">Sko og sandaler (af fx  læder, stof) </t>
  </si>
  <si>
    <t>G139</t>
  </si>
  <si>
    <t>TADK103</t>
  </si>
  <si>
    <t>Stofposer og rygsække</t>
  </si>
  <si>
    <t>G140</t>
  </si>
  <si>
    <t>TADK104</t>
  </si>
  <si>
    <t>Hessian stof (fx til poser, indpakning)</t>
  </si>
  <si>
    <t>G141</t>
  </si>
  <si>
    <t>TADK105</t>
  </si>
  <si>
    <t>Tæpper og møbler</t>
  </si>
  <si>
    <t>G142</t>
  </si>
  <si>
    <t>TADK106</t>
  </si>
  <si>
    <t>Stof-snore, -net, –remme og bælter inkl. læder og uld</t>
  </si>
  <si>
    <t>G143</t>
  </si>
  <si>
    <t>TADK107</t>
  </si>
  <si>
    <t>Sejldug, canvas</t>
  </si>
  <si>
    <t>G145</t>
  </si>
  <si>
    <t>TADK108</t>
  </si>
  <si>
    <t>Andre tekstiler (inkl. klude)</t>
  </si>
  <si>
    <t>G144</t>
  </si>
  <si>
    <t>TADK109</t>
  </si>
  <si>
    <t>Tamponer er tampontilbehør</t>
  </si>
  <si>
    <t>G147</t>
  </si>
  <si>
    <t>TADK110</t>
  </si>
  <si>
    <t>Papirsposer</t>
  </si>
  <si>
    <t>Papir og pap</t>
  </si>
  <si>
    <t>G148</t>
  </si>
  <si>
    <t>TADK111</t>
  </si>
  <si>
    <t>Pap (kasser og fragmenter)</t>
  </si>
  <si>
    <t>G150</t>
  </si>
  <si>
    <t>TADK112</t>
  </si>
  <si>
    <t>Kartoner/Tetrapack til mælk</t>
  </si>
  <si>
    <t>G151</t>
  </si>
  <si>
    <t>TADK113</t>
  </si>
  <si>
    <t>Kartoner/Tetrapack (til andet)</t>
  </si>
  <si>
    <t>G152</t>
  </si>
  <si>
    <t>TADK114</t>
  </si>
  <si>
    <t>Cigaretpakker</t>
  </si>
  <si>
    <t>G153</t>
  </si>
  <si>
    <t>TADK115</t>
  </si>
  <si>
    <t>Kopper, mad bakker, madindpakningspapir, drikkebeholdere</t>
  </si>
  <si>
    <t>G154</t>
  </si>
  <si>
    <t>TADK116</t>
  </si>
  <si>
    <t>Aviser og magasiner</t>
  </si>
  <si>
    <t>G149</t>
  </si>
  <si>
    <t>TADK117</t>
  </si>
  <si>
    <t>Indpakningspapir</t>
  </si>
  <si>
    <t>G155</t>
  </si>
  <si>
    <t>TADK118</t>
  </si>
  <si>
    <t>Rør eller æsker til fyrværkeri</t>
  </si>
  <si>
    <t>G156</t>
  </si>
  <si>
    <t>TADK119</t>
  </si>
  <si>
    <t>Uidentificerbare papir-fragmenter</t>
  </si>
  <si>
    <t>TADK120</t>
  </si>
  <si>
    <t>G174</t>
  </si>
  <si>
    <t>TADK122</t>
  </si>
  <si>
    <t xml:space="preserve">Sprayflasker/Aerosoler/sprøjteflasker </t>
  </si>
  <si>
    <t>Metal</t>
  </si>
  <si>
    <t>G175</t>
  </si>
  <si>
    <t>TADK123</t>
  </si>
  <si>
    <t>Dåser og beholdere (drikkevare)</t>
  </si>
  <si>
    <t>G176</t>
  </si>
  <si>
    <t>TADK124</t>
  </si>
  <si>
    <t>Dåser og beholdere (til mad)</t>
  </si>
  <si>
    <t>G177</t>
  </si>
  <si>
    <t>TADK125</t>
  </si>
  <si>
    <t>Metalfolie/sølvpapir</t>
  </si>
  <si>
    <t>G178</t>
  </si>
  <si>
    <t>TADK126</t>
  </si>
  <si>
    <t>Kapsler, låg, trækåbner til dåse</t>
  </si>
  <si>
    <t>G179</t>
  </si>
  <si>
    <t>TADK127</t>
  </si>
  <si>
    <t>Engangsgrill</t>
  </si>
  <si>
    <t>G180</t>
  </si>
  <si>
    <t>TADK128</t>
  </si>
  <si>
    <t>Apparaturer, elektriske (fx køleskab, vaskemaskiner mv.)</t>
  </si>
  <si>
    <t>G182</t>
  </si>
  <si>
    <t>TADK129</t>
  </si>
  <si>
    <t>TADK130</t>
  </si>
  <si>
    <t>G184</t>
  </si>
  <si>
    <t>TADK131</t>
  </si>
  <si>
    <t>Hummer/krabber potter</t>
  </si>
  <si>
    <t>G186</t>
  </si>
  <si>
    <t>TADK132</t>
  </si>
  <si>
    <t>Industrielt skrot</t>
  </si>
  <si>
    <t>G191</t>
  </si>
  <si>
    <t>TADK133</t>
  </si>
  <si>
    <t>Stålwire, trådnet, pigtråd</t>
  </si>
  <si>
    <t>G187</t>
  </si>
  <si>
    <t>TADK134</t>
  </si>
  <si>
    <t>Tønder, fx til olie</t>
  </si>
  <si>
    <t>G188</t>
  </si>
  <si>
    <t>TADK135</t>
  </si>
  <si>
    <t>andre beholdere (&lt;4 l)</t>
  </si>
  <si>
    <t>G189</t>
  </si>
  <si>
    <t>TADK136</t>
  </si>
  <si>
    <t>Gasflasker, tønder og spande (&gt;4l)</t>
  </si>
  <si>
    <t>G190</t>
  </si>
  <si>
    <t>TADK137</t>
  </si>
  <si>
    <t>Malingsbøtter</t>
  </si>
  <si>
    <t>G181</t>
  </si>
  <si>
    <t>TADK138</t>
  </si>
  <si>
    <t>Køkkenudstyr, som tallerkener, kopper, bestik, gryder m.v.</t>
  </si>
  <si>
    <t>G193</t>
  </si>
  <si>
    <t>TADK139</t>
  </si>
  <si>
    <t>Bildele inkl. bilbatterier</t>
  </si>
  <si>
    <t>G194</t>
  </si>
  <si>
    <t>TADK140</t>
  </si>
  <si>
    <t>Kabler/ledninger</t>
  </si>
  <si>
    <t>G195</t>
  </si>
  <si>
    <t>TADK141</t>
  </si>
  <si>
    <t>Husholdningsbatterier</t>
  </si>
  <si>
    <t>G198</t>
  </si>
  <si>
    <t>TADK142</t>
  </si>
  <si>
    <t xml:space="preserve">Andre metaldele &lt;50cm (fx søm, hængsler, stumper mv.) </t>
  </si>
  <si>
    <t>G199</t>
  </si>
  <si>
    <t>TADK143</t>
  </si>
  <si>
    <t>Andre metaldele &gt;50cm (fx kæder, stænger, stolper mv)</t>
  </si>
  <si>
    <t>G200</t>
  </si>
  <si>
    <t>TADK144</t>
  </si>
  <si>
    <t>Flasker inkl. brudstykker</t>
  </si>
  <si>
    <t>G202</t>
  </si>
  <si>
    <t>TADK145</t>
  </si>
  <si>
    <t>Lyspærer</t>
  </si>
  <si>
    <t>G205</t>
  </si>
  <si>
    <t>TADK146</t>
  </si>
  <si>
    <t>Lysstofrør</t>
  </si>
  <si>
    <t>G204</t>
  </si>
  <si>
    <t>TADK147</t>
  </si>
  <si>
    <t>Byggematerialer, f.eks. mursten, cement, drænrør mv (inkl. skår)</t>
  </si>
  <si>
    <t>G207</t>
  </si>
  <si>
    <t>TADK148</t>
  </si>
  <si>
    <t>Blækkesprutte krukker</t>
  </si>
  <si>
    <t>G201</t>
  </si>
  <si>
    <t>TADK149</t>
  </si>
  <si>
    <t>Krukker inkl. keramikskår</t>
  </si>
  <si>
    <t>G203</t>
  </si>
  <si>
    <t>TADK150</t>
  </si>
  <si>
    <t>Køkkenservise som tallerkener, kopper, drikkekrus m.v. (inkl.skår)</t>
  </si>
  <si>
    <t>G206</t>
  </si>
  <si>
    <t>TADK151</t>
  </si>
  <si>
    <t>Glas bøjer</t>
  </si>
  <si>
    <t>G208</t>
  </si>
  <si>
    <t>TADK152</t>
  </si>
  <si>
    <t>Glas- og keramik-skår/stykker &gt;2,5cm</t>
  </si>
  <si>
    <t>G210</t>
  </si>
  <si>
    <t>TADK153</t>
  </si>
  <si>
    <t>Andre typer af glas og keramik ting</t>
  </si>
  <si>
    <t>TADK154</t>
  </si>
  <si>
    <t>G212</t>
  </si>
  <si>
    <t>TADK157</t>
  </si>
  <si>
    <t>Kul/koks</t>
  </si>
  <si>
    <t>G214</t>
  </si>
  <si>
    <t>TADK158</t>
  </si>
  <si>
    <t>Olie / Tjære</t>
  </si>
  <si>
    <t>G215</t>
  </si>
  <si>
    <t>TADK159</t>
  </si>
  <si>
    <t>Madrester/kabysaffald, fx majskolber, appelsinskræller, kartofler m.v.</t>
  </si>
  <si>
    <t>G216</t>
  </si>
  <si>
    <t>TADK160</t>
  </si>
  <si>
    <t>Andet ikke karakterisérbar affald (fx asfalt mv.)</t>
  </si>
  <si>
    <t>G73</t>
  </si>
  <si>
    <t>G213</t>
  </si>
  <si>
    <t>G158</t>
  </si>
  <si>
    <t>G159</t>
  </si>
  <si>
    <t>Kork-stykker inkl. propper</t>
  </si>
  <si>
    <t>Forarbejdet træ</t>
  </si>
  <si>
    <t>G160</t>
  </si>
  <si>
    <t>Paller</t>
  </si>
  <si>
    <t>G161</t>
  </si>
  <si>
    <t>Stykker fra paller</t>
  </si>
  <si>
    <t>G162</t>
  </si>
  <si>
    <t>Kasser</t>
  </si>
  <si>
    <t>G163</t>
  </si>
  <si>
    <t>Krabbe/hummer tejner/kasser</t>
  </si>
  <si>
    <t>G164</t>
  </si>
  <si>
    <t>Fiskekasser</t>
  </si>
  <si>
    <t>G165</t>
  </si>
  <si>
    <t>Ispinde, spisepinde, tandstikker</t>
  </si>
  <si>
    <t>G166</t>
  </si>
  <si>
    <t>Pensler</t>
  </si>
  <si>
    <t>G167</t>
  </si>
  <si>
    <t>Tændstikker, fakler, raketpinde og andet fyrværkeri</t>
  </si>
  <si>
    <t>G171</t>
  </si>
  <si>
    <t>Andet forarbejdet træ &lt;50cm</t>
  </si>
  <si>
    <t>TADK155</t>
  </si>
  <si>
    <t>TADK156</t>
  </si>
  <si>
    <t>TADK161</t>
  </si>
  <si>
    <t>TADK162</t>
  </si>
  <si>
    <t>TADK163</t>
  </si>
  <si>
    <t>TADK164</t>
  </si>
  <si>
    <t>TADK167</t>
  </si>
  <si>
    <t>TADK168</t>
  </si>
  <si>
    <t>TADK169</t>
  </si>
  <si>
    <t>TADK170</t>
  </si>
  <si>
    <t>Bleer og andet sanitært affald</t>
  </si>
  <si>
    <t>G98a</t>
  </si>
  <si>
    <t>G98b</t>
  </si>
  <si>
    <t>Vådservietter</t>
  </si>
  <si>
    <t>Legetøj, badeting, festartikler og sutter</t>
  </si>
  <si>
    <t>Bio-carriers fra rensningsanlæg</t>
  </si>
  <si>
    <t>G73a</t>
  </si>
  <si>
    <t>G73b</t>
  </si>
  <si>
    <t>Skum, hårde typer, f.eks. til isolering, indpakning/polyurethan</t>
  </si>
  <si>
    <t>Skumstykker (svampe, skumgummi)</t>
  </si>
  <si>
    <t>G158a</t>
  </si>
  <si>
    <t>G158b</t>
  </si>
  <si>
    <t>Toiletpapir og -ruller</t>
  </si>
  <si>
    <t>Andre typer af papir, fx servietter, lommetørklder mv.</t>
  </si>
  <si>
    <t>G213a</t>
  </si>
  <si>
    <t>G213b</t>
  </si>
  <si>
    <t>G213c</t>
  </si>
  <si>
    <t>Paraffin / voks 0 - 1cm</t>
  </si>
  <si>
    <t>Paraffin / voks 1 - 10cm</t>
  </si>
  <si>
    <t>Paraffin / voks &gt;10cm</t>
  </si>
  <si>
    <t>TADK60</t>
  </si>
  <si>
    <t>TADK121</t>
  </si>
  <si>
    <t>TADK165</t>
  </si>
  <si>
    <t>TADK166</t>
  </si>
  <si>
    <t>TADK171</t>
  </si>
  <si>
    <t>Fiskeri-relateret udstyr (lodder, vægte), kroge</t>
  </si>
  <si>
    <t>Affalds-kategori</t>
  </si>
  <si>
    <t>PLAST</t>
  </si>
  <si>
    <t>GUMMI</t>
  </si>
  <si>
    <t>TEXTIL</t>
  </si>
  <si>
    <t>PAPIR</t>
  </si>
  <si>
    <t>TRÆ</t>
  </si>
  <si>
    <t>METAL</t>
  </si>
  <si>
    <t>GLAS/KERAM</t>
  </si>
  <si>
    <t>ANDET</t>
  </si>
  <si>
    <t>INDTASTNING, antal stks. fundet</t>
  </si>
  <si>
    <t>OSPAR kode</t>
  </si>
  <si>
    <t>EU's                 ML-kode</t>
  </si>
  <si>
    <t>Skumstykker, både bløde og Hårde skummaterialer</t>
  </si>
  <si>
    <t>Andre typer af papir, fx toiletpapir, servietter, lommetørklæder mv.</t>
  </si>
  <si>
    <t>Beskrivelse af affaldstyper</t>
  </si>
  <si>
    <t>A) Paraffin / voks 0 -1cm, B) 1-10cm, C) &gt;10cm</t>
  </si>
  <si>
    <t>SUM AFFALD REGISTRERET</t>
  </si>
  <si>
    <t>Antal items &lt;2.5cm</t>
  </si>
  <si>
    <t>Antal</t>
  </si>
  <si>
    <t>sum</t>
  </si>
  <si>
    <t>Andre typer af solid waste</t>
  </si>
  <si>
    <t>Affaldsgrupper</t>
  </si>
  <si>
    <t>Glas, keramik</t>
  </si>
  <si>
    <t>Materials</t>
  </si>
  <si>
    <t>OSPAR source characterisation</t>
  </si>
  <si>
    <t>Plastic</t>
  </si>
  <si>
    <t>Public littering</t>
  </si>
  <si>
    <t>Not source characterised</t>
  </si>
  <si>
    <t>G7,G8</t>
  </si>
  <si>
    <t>Galley waste</t>
  </si>
  <si>
    <t>G11,G12</t>
  </si>
  <si>
    <t>Fishery and aquaculture</t>
  </si>
  <si>
    <t>Shipping</t>
  </si>
  <si>
    <t>G21,G22,G23,G24</t>
  </si>
  <si>
    <t>G30,G31</t>
  </si>
  <si>
    <t>G34,G35</t>
  </si>
  <si>
    <t>G57,G58</t>
  </si>
  <si>
    <t>G59,G132</t>
  </si>
  <si>
    <t>G62,G63,G64</t>
  </si>
  <si>
    <t>G66,G93</t>
  </si>
  <si>
    <t>G71,G102</t>
  </si>
  <si>
    <t>Paper/Cardboard</t>
  </si>
  <si>
    <t>G95</t>
  </si>
  <si>
    <t>Sanitary waste</t>
  </si>
  <si>
    <t>Medical waste</t>
  </si>
  <si>
    <t>G78,G81,G112</t>
  </si>
  <si>
    <t>Rubber</t>
  </si>
  <si>
    <t>G128, G129,G130</t>
  </si>
  <si>
    <t>G126,G131,G134</t>
  </si>
  <si>
    <t>Cloth</t>
  </si>
  <si>
    <t>G139,G140</t>
  </si>
  <si>
    <t>G142,G143,G145</t>
  </si>
  <si>
    <t>Wood (machined)</t>
  </si>
  <si>
    <t>G160,G161</t>
  </si>
  <si>
    <t>G167,G171</t>
  </si>
  <si>
    <t>G172</t>
  </si>
  <si>
    <t>G187,G188,G189</t>
  </si>
  <si>
    <t>G181,G193,G194,G195,G198</t>
  </si>
  <si>
    <t>Glass/Ceramics</t>
  </si>
  <si>
    <t>G202,G205</t>
  </si>
  <si>
    <t>G201,G203,G206,G208,G210</t>
  </si>
  <si>
    <t>Pollutants</t>
  </si>
  <si>
    <t>Other materials</t>
  </si>
  <si>
    <t>Mindre end 2.5 cm Rapporteres ikke til EEAs database MLW</t>
  </si>
  <si>
    <t>TOTAL</t>
  </si>
  <si>
    <t>&lt;2.5cm</t>
  </si>
  <si>
    <t>Antal stks. fundet</t>
  </si>
  <si>
    <t>DK-TA kode</t>
  </si>
  <si>
    <t>Andet forarbejdet træ &gt;50cm</t>
  </si>
  <si>
    <t>G76,G79,G82,G84,G85,G86,G87, G88,G89,G90,G91,G92,G25</t>
  </si>
  <si>
    <t>G149,G155,G156,G158</t>
  </si>
  <si>
    <t>G72, G80,G83</t>
  </si>
  <si>
    <t>Kildekarakterisering i henhold til OSPAR (2010)</t>
  </si>
  <si>
    <t>OSPAR Affaldsgrupper</t>
  </si>
  <si>
    <t>Figur over OSPAR affaldskategorier (OSPAR, 2010)</t>
  </si>
  <si>
    <t>Figur over kildekarakterisering i henhold til OSPAR (2010)</t>
  </si>
  <si>
    <t>Figur over EUs affaldskategorier (EU, 2013)</t>
  </si>
  <si>
    <t>Længde af strækning (meter):</t>
  </si>
  <si>
    <t>Startdato</t>
  </si>
  <si>
    <t>Start tidspunkt:</t>
  </si>
  <si>
    <t>Slutdato:</t>
  </si>
  <si>
    <t>Slut tidspunkt:</t>
  </si>
  <si>
    <t>Antal personer ved indsamling:</t>
  </si>
  <si>
    <t>Antal personer ved karakterisering af affald:</t>
  </si>
  <si>
    <t>Navn på lokalitet / strand:</t>
  </si>
  <si>
    <t>Start GPS:</t>
  </si>
  <si>
    <t>Slut GPS:</t>
  </si>
  <si>
    <t>Ansvarlig for undersøgelsen:</t>
  </si>
  <si>
    <t>Bemærkninger til indsamling:</t>
  </si>
  <si>
    <t>Stationsskema: Oplysninger om lokalitet og tidspunkt for overvågning af marint affald på strande</t>
  </si>
  <si>
    <t>Indtast følgende oplysninger:</t>
  </si>
  <si>
    <t>Using OSPAR codes</t>
  </si>
  <si>
    <t>Using EU's ML-codes</t>
  </si>
  <si>
    <t>Prepared by Jakob Strand (Aarhus University, Denmark), 2016</t>
  </si>
  <si>
    <t>Registration of beach litter items from surveys according to Danish monitoring guideline</t>
  </si>
  <si>
    <t xml:space="preserve">Prepared by Jakob Strand (Aarhus University, Denmark), 2016 </t>
  </si>
  <si>
    <t>(lock: Litter)</t>
  </si>
  <si>
    <t xml:space="preserve"> Vægt (kg)</t>
  </si>
  <si>
    <t>INDTASTNING af vægt (g) af overornede affalskategorier i henhold til EU (2013)</t>
  </si>
  <si>
    <t>sum vægt (kg)</t>
  </si>
  <si>
    <t>4) Ved rapportering af data til enten EEA elle OSPAR anvendes data fra de efterfølgende faneblade.</t>
  </si>
  <si>
    <t>Kommentarer til fund,                                        evt. om typer, oprindelse mm.</t>
  </si>
  <si>
    <t>PAPIR/PAP</t>
  </si>
  <si>
    <t>BEACH LITTER SURVEY:</t>
  </si>
  <si>
    <t>3) Indtast eventuelt afvejede vægt af overordnede affaldskategorier på efterfølgende faneblad.</t>
  </si>
  <si>
    <t>2) Indtast data for registrering af antal affald på det næste faneblad.</t>
  </si>
  <si>
    <t>1) Indtast oplysninger om lokalitet, tidspunkt, involverede personer og bemærkninger på denne side.</t>
  </si>
  <si>
    <t>5) Tilpas figurer for data efter behov (fx med stationsnavn og dato samt for  samlet antal (n = x ) på sidste faneblad.</t>
  </si>
  <si>
    <t>INDTASTNING AF DATA i henhold til den danske tekniske anvisning for MSFD overvågning af marint affald på strande (Strand &amp; Metcalfe, 2016)</t>
  </si>
  <si>
    <t>NB. Indtast data for oplysninger om lokalitet, dato, personer mm på det første fanebland</t>
  </si>
  <si>
    <t>Plast &lt;2,5 cm</t>
  </si>
  <si>
    <t>Total sum</t>
  </si>
  <si>
    <t>Nymindegab</t>
  </si>
  <si>
    <t>9.00</t>
  </si>
  <si>
    <t>12.00</t>
  </si>
  <si>
    <t>Det var blæsende og der var parafin noteret men ikke opsamlet på grund af mængden og størrelse</t>
  </si>
  <si>
    <t>Ryan d'Aarcy Metcalfe</t>
  </si>
  <si>
    <t>15. juli 2016</t>
  </si>
  <si>
    <t>gummiring og øreproppe</t>
  </si>
  <si>
    <t>Pude til nakkestøtte</t>
  </si>
  <si>
    <t>2 skafte og et bræt og stumper</t>
  </si>
  <si>
    <t>paddel kun hoveddelen</t>
  </si>
  <si>
    <t>17/ m strand</t>
  </si>
  <si>
    <t>fødselsdagslys vox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</si>
</sst>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Border="1" applyAlignment="1">
      <alignment horizontal="center"/>
    </xf>
    <xf numFmtId="0" fontId="0" fillId="4" borderId="10" xfId="0" applyFill="1" applyBorder="1"/>
    <xf numFmtId="0" fontId="0" fillId="3" borderId="4" xfId="0" applyFill="1" applyBorder="1"/>
    <xf numFmtId="0" fontId="0" fillId="3" borderId="8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0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10" xfId="0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10" xfId="0" applyFill="1" applyBorder="1"/>
    <xf numFmtId="0" fontId="0" fillId="4" borderId="4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0" borderId="29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0" borderId="17" xfId="0" applyBorder="1"/>
    <xf numFmtId="0" fontId="0" fillId="0" borderId="30" xfId="0" applyBorder="1"/>
    <xf numFmtId="0" fontId="0" fillId="3" borderId="35" xfId="0" applyFill="1" applyBorder="1"/>
    <xf numFmtId="0" fontId="0" fillId="3" borderId="36" xfId="0" applyFill="1" applyBorder="1"/>
    <xf numFmtId="0" fontId="0" fillId="0" borderId="37" xfId="0" applyBorder="1"/>
    <xf numFmtId="0" fontId="0" fillId="3" borderId="17" xfId="0" applyFill="1" applyBorder="1"/>
    <xf numFmtId="0" fontId="0" fillId="0" borderId="38" xfId="0" applyBorder="1"/>
    <xf numFmtId="0" fontId="0" fillId="7" borderId="35" xfId="0" applyFill="1" applyBorder="1"/>
    <xf numFmtId="0" fontId="0" fillId="7" borderId="36" xfId="0" applyFill="1" applyBorder="1"/>
    <xf numFmtId="0" fontId="0" fillId="4" borderId="35" xfId="0" applyFill="1" applyBorder="1"/>
    <xf numFmtId="0" fontId="0" fillId="4" borderId="17" xfId="0" applyFill="1" applyBorder="1"/>
    <xf numFmtId="0" fontId="0" fillId="4" borderId="36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17" xfId="0" applyFill="1" applyBorder="1"/>
    <xf numFmtId="0" fontId="0" fillId="0" borderId="30" xfId="0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9" xfId="0" applyFont="1" applyBorder="1"/>
    <xf numFmtId="0" fontId="1" fillId="0" borderId="40" xfId="0" applyFont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6" xfId="0" applyBorder="1"/>
    <xf numFmtId="0" fontId="1" fillId="4" borderId="14" xfId="0" applyFont="1" applyFill="1" applyBorder="1"/>
    <xf numFmtId="0" fontId="1" fillId="4" borderId="1" xfId="0" applyFont="1" applyFill="1" applyBorder="1"/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7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1" fillId="0" borderId="45" xfId="0" applyFont="1" applyBorder="1"/>
    <xf numFmtId="0" fontId="0" fillId="0" borderId="42" xfId="0" applyBorder="1"/>
    <xf numFmtId="0" fontId="0" fillId="0" borderId="48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3" borderId="21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5" fillId="3" borderId="41" xfId="0" applyFont="1" applyFill="1" applyBorder="1" applyAlignment="1">
      <alignment wrapText="1"/>
    </xf>
    <xf numFmtId="0" fontId="5" fillId="3" borderId="21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wrapText="1"/>
    </xf>
    <xf numFmtId="0" fontId="5" fillId="3" borderId="50" xfId="0" applyFont="1" applyFill="1" applyBorder="1" applyAlignment="1">
      <alignment wrapText="1"/>
    </xf>
    <xf numFmtId="0" fontId="5" fillId="3" borderId="46" xfId="0" applyFont="1" applyFill="1" applyBorder="1" applyAlignment="1">
      <alignment wrapText="1"/>
    </xf>
    <xf numFmtId="164" fontId="1" fillId="5" borderId="2" xfId="0" applyNumberFormat="1" applyFont="1" applyFill="1" applyBorder="1"/>
    <xf numFmtId="0" fontId="5" fillId="5" borderId="0" xfId="0" applyFont="1" applyFill="1" applyAlignment="1">
      <alignment vertical="center"/>
    </xf>
    <xf numFmtId="49" fontId="1" fillId="5" borderId="14" xfId="0" applyNumberFormat="1" applyFont="1" applyFill="1" applyBorder="1"/>
    <xf numFmtId="164" fontId="1" fillId="5" borderId="16" xfId="0" applyNumberFormat="1" applyFont="1" applyFill="1" applyBorder="1"/>
    <xf numFmtId="1" fontId="1" fillId="5" borderId="16" xfId="0" applyNumberFormat="1" applyFont="1" applyFill="1" applyBorder="1"/>
    <xf numFmtId="164" fontId="1" fillId="0" borderId="16" xfId="0" applyNumberFormat="1" applyFont="1" applyFill="1" applyBorder="1"/>
    <xf numFmtId="164" fontId="1" fillId="5" borderId="40" xfId="0" applyNumberFormat="1" applyFont="1" applyFill="1" applyBorder="1"/>
    <xf numFmtId="164" fontId="1" fillId="0" borderId="46" xfId="0" applyNumberFormat="1" applyFont="1" applyFill="1" applyBorder="1"/>
    <xf numFmtId="164" fontId="1" fillId="5" borderId="46" xfId="0" applyNumberFormat="1" applyFont="1" applyFill="1" applyBorder="1"/>
    <xf numFmtId="1" fontId="1" fillId="5" borderId="47" xfId="0" applyNumberFormat="1" applyFont="1" applyFill="1" applyBorder="1"/>
    <xf numFmtId="49" fontId="1" fillId="5" borderId="39" xfId="0" applyNumberFormat="1" applyFont="1" applyFill="1" applyBorder="1"/>
    <xf numFmtId="164" fontId="1" fillId="0" borderId="16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>
      <alignment horizontal="right"/>
    </xf>
    <xf numFmtId="49" fontId="1" fillId="5" borderId="16" xfId="0" applyNumberFormat="1" applyFont="1" applyFill="1" applyBorder="1"/>
    <xf numFmtId="0" fontId="1" fillId="0" borderId="51" xfId="0" applyFont="1" applyBorder="1"/>
    <xf numFmtId="0" fontId="1" fillId="5" borderId="39" xfId="0" applyFont="1" applyFill="1" applyBorder="1"/>
    <xf numFmtId="0" fontId="1" fillId="5" borderId="40" xfId="0" applyFont="1" applyFill="1" applyBorder="1"/>
    <xf numFmtId="164" fontId="1" fillId="5" borderId="51" xfId="0" applyNumberFormat="1" applyFont="1" applyFill="1" applyBorder="1"/>
    <xf numFmtId="49" fontId="1" fillId="5" borderId="45" xfId="0" applyNumberFormat="1" applyFont="1" applyFill="1" applyBorder="1"/>
    <xf numFmtId="0" fontId="0" fillId="0" borderId="21" xfId="0" applyFont="1" applyBorder="1"/>
    <xf numFmtId="0" fontId="0" fillId="0" borderId="23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41" xfId="0" applyFont="1" applyBorder="1"/>
    <xf numFmtId="0" fontId="0" fillId="0" borderId="49" xfId="0" applyFont="1" applyBorder="1"/>
    <xf numFmtId="164" fontId="0" fillId="0" borderId="42" xfId="0" applyNumberFormat="1" applyFont="1" applyFill="1" applyBorder="1"/>
    <xf numFmtId="1" fontId="0" fillId="0" borderId="48" xfId="0" applyNumberFormat="1" applyFont="1" applyFill="1" applyBorder="1"/>
    <xf numFmtId="164" fontId="0" fillId="0" borderId="27" xfId="0" applyNumberFormat="1" applyFont="1" applyFill="1" applyBorder="1"/>
    <xf numFmtId="1" fontId="0" fillId="0" borderId="28" xfId="0" applyNumberFormat="1" applyFont="1" applyFill="1" applyBorder="1"/>
    <xf numFmtId="164" fontId="0" fillId="0" borderId="24" xfId="0" applyNumberFormat="1" applyFont="1" applyFill="1" applyBorder="1"/>
    <xf numFmtId="1" fontId="0" fillId="0" borderId="26" xfId="0" applyNumberFormat="1" applyFont="1" applyFill="1" applyBorder="1"/>
    <xf numFmtId="164" fontId="0" fillId="0" borderId="16" xfId="0" applyNumberFormat="1" applyFont="1" applyFill="1" applyBorder="1"/>
    <xf numFmtId="1" fontId="0" fillId="0" borderId="16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39" xfId="0" applyFont="1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0" fillId="7" borderId="0" xfId="0" applyFill="1"/>
    <xf numFmtId="0" fontId="5" fillId="7" borderId="0" xfId="0" applyFont="1" applyFill="1"/>
    <xf numFmtId="0" fontId="4" fillId="7" borderId="0" xfId="0" applyFont="1" applyFill="1"/>
    <xf numFmtId="0" fontId="1" fillId="5" borderId="40" xfId="0" applyFont="1" applyFill="1" applyBorder="1" applyAlignment="1">
      <alignment horizontal="center"/>
    </xf>
    <xf numFmtId="0" fontId="4" fillId="0" borderId="35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164" fontId="4" fillId="0" borderId="23" xfId="0" applyNumberFormat="1" applyFont="1" applyBorder="1" applyAlignment="1" applyProtection="1">
      <alignment wrapText="1"/>
      <protection locked="0"/>
    </xf>
    <xf numFmtId="165" fontId="4" fillId="0" borderId="28" xfId="0" applyNumberFormat="1" applyFont="1" applyBorder="1" applyAlignment="1" applyProtection="1">
      <alignment wrapText="1"/>
      <protection locked="0"/>
    </xf>
    <xf numFmtId="164" fontId="4" fillId="0" borderId="28" xfId="0" applyNumberFormat="1" applyFont="1" applyBorder="1" applyAlignment="1" applyProtection="1">
      <alignment wrapText="1"/>
      <protection locked="0"/>
    </xf>
    <xf numFmtId="165" fontId="4" fillId="0" borderId="2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1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0" borderId="2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0" fillId="8" borderId="3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1" fillId="12" borderId="15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0" fontId="0" fillId="12" borderId="15" xfId="0" applyFill="1" applyBorder="1" applyAlignment="1">
      <alignment horizontal="left"/>
    </xf>
    <xf numFmtId="164" fontId="1" fillId="12" borderId="15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14" xfId="0" applyFont="1" applyFill="1" applyBorder="1"/>
    <xf numFmtId="0" fontId="1" fillId="12" borderId="15" xfId="0" applyFont="1" applyFill="1" applyBorder="1"/>
    <xf numFmtId="0" fontId="1" fillId="12" borderId="2" xfId="0" applyFont="1" applyFill="1" applyBorder="1"/>
    <xf numFmtId="0" fontId="0" fillId="0" borderId="56" xfId="0" applyBorder="1"/>
    <xf numFmtId="0" fontId="0" fillId="9" borderId="52" xfId="0" applyFill="1" applyBorder="1"/>
    <xf numFmtId="0" fontId="0" fillId="9" borderId="53" xfId="0" applyFill="1" applyBorder="1"/>
    <xf numFmtId="0" fontId="0" fillId="9" borderId="57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7" xfId="0" applyFill="1" applyBorder="1"/>
    <xf numFmtId="0" fontId="2" fillId="10" borderId="0" xfId="0" applyFont="1" applyFill="1" applyBorder="1" applyAlignment="1">
      <alignment vertical="center" wrapText="1"/>
    </xf>
    <xf numFmtId="0" fontId="0" fillId="9" borderId="31" xfId="0" applyFill="1" applyBorder="1" applyProtection="1">
      <protection locked="0"/>
    </xf>
    <xf numFmtId="0" fontId="0" fillId="9" borderId="32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9" borderId="54" xfId="0" applyFill="1" applyBorder="1" applyProtection="1">
      <protection locked="0"/>
    </xf>
    <xf numFmtId="0" fontId="0" fillId="9" borderId="55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Fill="1" applyBorder="1" applyAlignment="1" applyProtection="1">
      <alignment wrapText="1"/>
      <protection locked="0"/>
    </xf>
    <xf numFmtId="0" fontId="0" fillId="0" borderId="59" xfId="0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95-4016-81ED-80601539C71C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95-4016-81ED-80601539C71C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95-4016-81ED-80601539C71C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95-4016-81ED-80601539C71C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95-4016-81ED-80601539C71C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95-4016-81ED-80601539C71C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95-4016-81ED-80601539C71C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95-4016-81ED-80601539C7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389</c:v>
                </c:pt>
                <c:pt idx="1">
                  <c:v>35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95-4016-81ED-80601539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BF-4AE6-B527-F70D567D920C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F-4AE6-B527-F70D567D920C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BF-4AE6-B527-F70D567D920C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F-4AE6-B527-F70D567D920C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BF-4AE6-B527-F70D567D920C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F-4AE6-B527-F70D567D920C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BF-4AE6-B527-F70D567D920C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F-4AE6-B527-F70D567D92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367</c:v>
                </c:pt>
                <c:pt idx="1">
                  <c:v>35</c:v>
                </c:pt>
                <c:pt idx="2">
                  <c:v>27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3</c:v>
                </c:pt>
                <c:pt idx="9">
                  <c:v>174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BF-4AE6-B527-F70D567D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C8-4D8D-9A32-19D3A0038341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8-4D8D-9A32-19D3A0038341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C8-4D8D-9A32-19D3A0038341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C8-4D8D-9A32-19D3A0038341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C8-4D8D-9A32-19D3A0038341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C8-4D8D-9A32-19D3A0038341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C8-4D8D-9A32-19D3A0038341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C8-4D8D-9A32-19D3A00383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database'!$N$3:$N$8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'Data til OSPAR database'!#REF!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C8-4D8D-9A32-19D3A003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4-4D4F-ABDA-3318D07D121C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4-4D4F-ABDA-3318D07D121C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4-4D4F-ABDA-3318D07D121C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4-4D4F-ABDA-3318D07D121C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4-4D4F-ABDA-3318D07D121C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4-4D4F-ABDA-3318D07D121C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4-4D4F-ABDA-3318D07D121C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4-4D4F-ABDA-3318D07D12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367</c:v>
                </c:pt>
                <c:pt idx="1">
                  <c:v>35</c:v>
                </c:pt>
                <c:pt idx="2">
                  <c:v>27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3</c:v>
                </c:pt>
                <c:pt idx="9">
                  <c:v>174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34-4D4F-ABDA-3318D07D1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4E-4211-8D20-1D483DDD0E49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4E-4211-8D20-1D483DDD0E49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4E-4211-8D20-1D483DDD0E49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4E-4211-8D20-1D483DDD0E49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4E-4211-8D20-1D483DDD0E49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4E-4211-8D20-1D483DDD0E49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4E-4211-8D20-1D483DDD0E49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4E-4211-8D20-1D483DDD0E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'Figurer og summary tables'!$G$7:$G$12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'Figurer og summary tables'!$H$7:$H$12</c:f>
              <c:numCache>
                <c:formatCode>0</c:formatCode>
                <c:ptCount val="6"/>
                <c:pt idx="0">
                  <c:v>37</c:v>
                </c:pt>
                <c:pt idx="1">
                  <c:v>128</c:v>
                </c:pt>
                <c:pt idx="2">
                  <c:v>12</c:v>
                </c:pt>
                <c:pt idx="3">
                  <c:v>5</c:v>
                </c:pt>
                <c:pt idx="4">
                  <c:v>27</c:v>
                </c:pt>
                <c:pt idx="5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4E-4211-8D20-1D483DDD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F8-463B-9F42-8C4E838B4ACC}"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8-463B-9F42-8C4E838B4ACC}"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F8-463B-9F42-8C4E838B4ACC}"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8-463B-9F42-8C4E838B4ACC}"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F8-463B-9F42-8C4E838B4ACC}"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F8-463B-9F42-8C4E838B4ACC}"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F8-463B-9F42-8C4E838B4ACC}"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F8-463B-9F42-8C4E838B4A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389</c:v>
                </c:pt>
                <c:pt idx="1">
                  <c:v>35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F8-463B-9F42-8C4E838B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52386</xdr:rowOff>
    </xdr:from>
    <xdr:to>
      <xdr:col>11</xdr:col>
      <xdr:colOff>342900</xdr:colOff>
      <xdr:row>33</xdr:row>
      <xdr:rowOff>85724</xdr:rowOff>
    </xdr:to>
    <xdr:graphicFrame macro="">
      <xdr:nvGraphicFramePr>
        <xdr:cNvPr id="3" name="Chart 2" title="=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17</xdr:row>
      <xdr:rowOff>28575</xdr:rowOff>
    </xdr:from>
    <xdr:to>
      <xdr:col>12</xdr:col>
      <xdr:colOff>228600</xdr:colOff>
      <xdr:row>33</xdr:row>
      <xdr:rowOff>109538</xdr:rowOff>
    </xdr:to>
    <xdr:graphicFrame macro="">
      <xdr:nvGraphicFramePr>
        <xdr:cNvPr id="2" name="Chart 1" title="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17</xdr:row>
      <xdr:rowOff>19050</xdr:rowOff>
    </xdr:from>
    <xdr:to>
      <xdr:col>16</xdr:col>
      <xdr:colOff>219075</xdr:colOff>
      <xdr:row>33</xdr:row>
      <xdr:rowOff>100013</xdr:rowOff>
    </xdr:to>
    <xdr:graphicFrame macro="">
      <xdr:nvGraphicFramePr>
        <xdr:cNvPr id="3" name="Chart 2" title="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19050</xdr:rowOff>
    </xdr:from>
    <xdr:to>
      <xdr:col>4</xdr:col>
      <xdr:colOff>419100</xdr:colOff>
      <xdr:row>39</xdr:row>
      <xdr:rowOff>100013</xdr:rowOff>
    </xdr:to>
    <xdr:graphicFrame macro="">
      <xdr:nvGraphicFramePr>
        <xdr:cNvPr id="2" name="Chart 1" title="=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23</xdr:row>
      <xdr:rowOff>76200</xdr:rowOff>
    </xdr:from>
    <xdr:to>
      <xdr:col>9</xdr:col>
      <xdr:colOff>590551</xdr:colOff>
      <xdr:row>39</xdr:row>
      <xdr:rowOff>157163</xdr:rowOff>
    </xdr:to>
    <xdr:graphicFrame macro="">
      <xdr:nvGraphicFramePr>
        <xdr:cNvPr id="3" name="Chart 2" title="=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22</xdr:row>
      <xdr:rowOff>180975</xdr:rowOff>
    </xdr:from>
    <xdr:to>
      <xdr:col>16</xdr:col>
      <xdr:colOff>361950</xdr:colOff>
      <xdr:row>39</xdr:row>
      <xdr:rowOff>71438</xdr:rowOff>
    </xdr:to>
    <xdr:graphicFrame macro="">
      <xdr:nvGraphicFramePr>
        <xdr:cNvPr id="4" name="Chart 3" title="=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>
      <selection activeCell="B19" sqref="B19"/>
    </sheetView>
  </sheetViews>
  <sheetFormatPr defaultRowHeight="15" x14ac:dyDescent="0.25"/>
  <cols>
    <col min="1" max="1" width="37.28515625" customWidth="1"/>
    <col min="2" max="2" width="36.85546875" customWidth="1"/>
    <col min="3" max="3" width="29.85546875" customWidth="1"/>
    <col min="4" max="4" width="31.7109375" customWidth="1"/>
  </cols>
  <sheetData>
    <row r="1" spans="1:6" ht="18.75" x14ac:dyDescent="0.25">
      <c r="A1" s="140" t="s">
        <v>611</v>
      </c>
      <c r="F1" s="44" t="s">
        <v>616</v>
      </c>
    </row>
    <row r="2" spans="1:6" ht="18.75" x14ac:dyDescent="0.25">
      <c r="A2" s="140"/>
      <c r="F2" t="s">
        <v>615</v>
      </c>
    </row>
    <row r="4" spans="1:6" s="44" customFormat="1" ht="19.5" thickBot="1" x14ac:dyDescent="0.3">
      <c r="A4" s="151" t="s">
        <v>612</v>
      </c>
    </row>
    <row r="5" spans="1:6" s="138" customFormat="1" ht="18.75" x14ac:dyDescent="0.3">
      <c r="A5" s="141" t="s">
        <v>606</v>
      </c>
      <c r="B5" s="193" t="s">
        <v>634</v>
      </c>
      <c r="C5" s="145" t="s">
        <v>607</v>
      </c>
      <c r="D5" s="200"/>
    </row>
    <row r="6" spans="1:6" s="138" customFormat="1" ht="19.5" thickBot="1" x14ac:dyDescent="0.35">
      <c r="A6" s="144" t="s">
        <v>599</v>
      </c>
      <c r="B6" s="194">
        <v>100</v>
      </c>
      <c r="C6" s="146" t="s">
        <v>608</v>
      </c>
      <c r="D6" s="201"/>
    </row>
    <row r="7" spans="1:6" s="138" customFormat="1" ht="37.5" x14ac:dyDescent="0.3">
      <c r="A7" s="141" t="s">
        <v>600</v>
      </c>
      <c r="B7" s="195" t="s">
        <v>639</v>
      </c>
      <c r="C7" s="148" t="s">
        <v>609</v>
      </c>
      <c r="D7" s="200" t="s">
        <v>638</v>
      </c>
    </row>
    <row r="8" spans="1:6" s="138" customFormat="1" ht="37.5" x14ac:dyDescent="0.3">
      <c r="A8" s="143" t="s">
        <v>601</v>
      </c>
      <c r="B8" s="196" t="s">
        <v>635</v>
      </c>
      <c r="C8" s="147" t="s">
        <v>604</v>
      </c>
      <c r="D8" s="202">
        <v>1</v>
      </c>
    </row>
    <row r="9" spans="1:6" s="138" customFormat="1" ht="36.75" customHeight="1" x14ac:dyDescent="0.3">
      <c r="A9" s="143" t="s">
        <v>602</v>
      </c>
      <c r="B9" s="197" t="s">
        <v>639</v>
      </c>
      <c r="C9" s="147" t="s">
        <v>605</v>
      </c>
      <c r="D9" s="202">
        <v>1</v>
      </c>
    </row>
    <row r="10" spans="1:6" s="138" customFormat="1" ht="19.5" thickBot="1" x14ac:dyDescent="0.35">
      <c r="A10" s="142" t="s">
        <v>603</v>
      </c>
      <c r="B10" s="198" t="s">
        <v>636</v>
      </c>
      <c r="C10" s="205"/>
      <c r="D10" s="203"/>
    </row>
    <row r="11" spans="1:6" s="138" customFormat="1" ht="75.75" thickBot="1" x14ac:dyDescent="0.35">
      <c r="A11" s="149" t="s">
        <v>610</v>
      </c>
      <c r="B11" s="199" t="s">
        <v>637</v>
      </c>
      <c r="C11" s="206"/>
      <c r="D11" s="204"/>
    </row>
    <row r="12" spans="1:6" s="139" customFormat="1" x14ac:dyDescent="0.25"/>
    <row r="13" spans="1:6" s="139" customFormat="1" x14ac:dyDescent="0.25"/>
    <row r="14" spans="1:6" s="139" customFormat="1" x14ac:dyDescent="0.25">
      <c r="A14" t="s">
        <v>628</v>
      </c>
    </row>
    <row r="15" spans="1:6" x14ac:dyDescent="0.25">
      <c r="A15" t="s">
        <v>627</v>
      </c>
    </row>
    <row r="16" spans="1:6" x14ac:dyDescent="0.25">
      <c r="A16" t="s">
        <v>626</v>
      </c>
    </row>
    <row r="17" spans="1:1" x14ac:dyDescent="0.25">
      <c r="A17" t="s">
        <v>622</v>
      </c>
    </row>
    <row r="18" spans="1:1" x14ac:dyDescent="0.25">
      <c r="A18" t="s">
        <v>629</v>
      </c>
    </row>
  </sheetData>
  <sheetProtection password="DBB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7"/>
  <sheetViews>
    <sheetView tabSelected="1" workbookViewId="0">
      <pane xSplit="2" ySplit="3" topLeftCell="C126" activePane="bottomRight" state="frozen"/>
      <selection pane="topRight" activeCell="C1" sqref="C1"/>
      <selection pane="bottomLeft" activeCell="A4" sqref="A4"/>
      <selection pane="bottomRight" activeCell="F141" sqref="F141"/>
    </sheetView>
  </sheetViews>
  <sheetFormatPr defaultRowHeight="15" x14ac:dyDescent="0.25"/>
  <cols>
    <col min="1" max="1" width="12.28515625" style="1" customWidth="1"/>
    <col min="2" max="2" width="10.42578125" style="1" customWidth="1"/>
    <col min="3" max="3" width="12.7109375" style="1" customWidth="1"/>
    <col min="4" max="4" width="65" customWidth="1"/>
    <col min="5" max="5" width="12.85546875" customWidth="1"/>
    <col min="6" max="6" width="17.28515625" customWidth="1"/>
    <col min="7" max="7" width="32" customWidth="1"/>
  </cols>
  <sheetData>
    <row r="1" spans="1:17" ht="15.75" thickBot="1" x14ac:dyDescent="0.3">
      <c r="A1" s="222"/>
      <c r="B1" s="223" t="s">
        <v>625</v>
      </c>
      <c r="C1" s="224"/>
      <c r="D1" s="223" t="str">
        <f>'Stations-data, INDTASTNING'!B5</f>
        <v>Nymindegab</v>
      </c>
      <c r="E1" s="225" t="str">
        <f>'Stations-data, INDTASTNING'!B7</f>
        <v>15. juli 2016</v>
      </c>
      <c r="F1" s="226"/>
      <c r="G1" s="227"/>
      <c r="I1" s="207" t="s">
        <v>616</v>
      </c>
      <c r="J1" s="208"/>
      <c r="K1" s="208"/>
      <c r="L1" s="208"/>
      <c r="M1" s="208"/>
      <c r="N1" s="208"/>
      <c r="O1" s="208"/>
      <c r="P1" s="208"/>
      <c r="Q1" s="209"/>
    </row>
    <row r="2" spans="1:17" ht="15.75" thickBot="1" x14ac:dyDescent="0.3">
      <c r="A2" s="229"/>
      <c r="B2" s="228" t="s">
        <v>630</v>
      </c>
      <c r="C2" s="230"/>
      <c r="D2" s="228"/>
      <c r="E2" s="231"/>
      <c r="F2" s="230"/>
      <c r="G2" s="232"/>
      <c r="I2" s="210" t="s">
        <v>615</v>
      </c>
      <c r="J2" s="211"/>
      <c r="K2" s="211"/>
      <c r="L2" s="211"/>
      <c r="M2" s="211"/>
      <c r="N2" s="211"/>
      <c r="O2" s="211"/>
      <c r="P2" s="211"/>
      <c r="Q2" s="212"/>
    </row>
    <row r="3" spans="1:17" ht="30.75" thickBot="1" x14ac:dyDescent="0.3">
      <c r="A3" s="217" t="s">
        <v>533</v>
      </c>
      <c r="B3" s="218" t="s">
        <v>532</v>
      </c>
      <c r="C3" s="218" t="s">
        <v>589</v>
      </c>
      <c r="D3" s="219" t="s">
        <v>536</v>
      </c>
      <c r="E3" s="220" t="s">
        <v>522</v>
      </c>
      <c r="F3" s="243" t="s">
        <v>531</v>
      </c>
      <c r="G3" s="221" t="s">
        <v>623</v>
      </c>
      <c r="I3" s="233" t="s">
        <v>631</v>
      </c>
      <c r="J3" s="234"/>
      <c r="K3" s="234"/>
      <c r="L3" s="234"/>
      <c r="M3" s="234"/>
      <c r="N3" s="234"/>
      <c r="O3" s="234"/>
      <c r="P3" s="234"/>
      <c r="Q3" s="235"/>
    </row>
    <row r="4" spans="1:17" x14ac:dyDescent="0.25">
      <c r="A4" s="111" t="s">
        <v>1</v>
      </c>
      <c r="B4" s="53">
        <v>1</v>
      </c>
      <c r="C4" s="53" t="s">
        <v>2</v>
      </c>
      <c r="D4" s="85" t="s">
        <v>3</v>
      </c>
      <c r="E4" s="237" t="s">
        <v>523</v>
      </c>
      <c r="F4" s="244"/>
      <c r="G4" s="251"/>
    </row>
    <row r="5" spans="1:17" x14ac:dyDescent="0.25">
      <c r="A5" s="109" t="s">
        <v>5</v>
      </c>
      <c r="B5" s="45">
        <v>2</v>
      </c>
      <c r="C5" s="45" t="s">
        <v>6</v>
      </c>
      <c r="D5" s="81" t="s">
        <v>7</v>
      </c>
      <c r="E5" s="238" t="s">
        <v>523</v>
      </c>
      <c r="F5" s="245">
        <v>3</v>
      </c>
      <c r="G5" s="252"/>
    </row>
    <row r="6" spans="1:17" x14ac:dyDescent="0.25">
      <c r="A6" s="109" t="s">
        <v>8</v>
      </c>
      <c r="B6" s="45">
        <v>3</v>
      </c>
      <c r="C6" s="45" t="s">
        <v>9</v>
      </c>
      <c r="D6" s="81" t="s">
        <v>10</v>
      </c>
      <c r="E6" s="238" t="s">
        <v>523</v>
      </c>
      <c r="F6" s="245">
        <v>3</v>
      </c>
      <c r="G6" s="252"/>
    </row>
    <row r="7" spans="1:17" ht="15.75" thickBot="1" x14ac:dyDescent="0.3">
      <c r="A7" s="110" t="s">
        <v>11</v>
      </c>
      <c r="B7" s="51">
        <v>112</v>
      </c>
      <c r="C7" s="51" t="s">
        <v>12</v>
      </c>
      <c r="D7" s="82" t="s">
        <v>13</v>
      </c>
      <c r="E7" s="238" t="s">
        <v>523</v>
      </c>
      <c r="F7" s="245"/>
      <c r="G7" s="252"/>
    </row>
    <row r="8" spans="1:17" x14ac:dyDescent="0.25">
      <c r="A8" s="54" t="s">
        <v>14</v>
      </c>
      <c r="B8" s="55">
        <v>4</v>
      </c>
      <c r="C8" s="55" t="s">
        <v>15</v>
      </c>
      <c r="D8" s="83" t="s">
        <v>16</v>
      </c>
      <c r="E8" s="238" t="s">
        <v>523</v>
      </c>
      <c r="F8" s="245">
        <v>3</v>
      </c>
      <c r="G8" s="252"/>
    </row>
    <row r="9" spans="1:17" ht="15.75" thickBot="1" x14ac:dyDescent="0.3">
      <c r="A9" s="57" t="s">
        <v>17</v>
      </c>
      <c r="B9" s="58">
        <v>4</v>
      </c>
      <c r="C9" s="58" t="s">
        <v>18</v>
      </c>
      <c r="D9" s="84" t="s">
        <v>19</v>
      </c>
      <c r="E9" s="238" t="s">
        <v>523</v>
      </c>
      <c r="F9" s="245">
        <v>1</v>
      </c>
      <c r="G9" s="252"/>
    </row>
    <row r="10" spans="1:17" x14ac:dyDescent="0.25">
      <c r="A10" s="111" t="s">
        <v>20</v>
      </c>
      <c r="B10" s="53">
        <v>5</v>
      </c>
      <c r="C10" s="53" t="s">
        <v>21</v>
      </c>
      <c r="D10" s="85" t="s">
        <v>22</v>
      </c>
      <c r="E10" s="238" t="s">
        <v>523</v>
      </c>
      <c r="F10" s="245"/>
      <c r="G10" s="252"/>
    </row>
    <row r="11" spans="1:17" ht="15.75" thickBot="1" x14ac:dyDescent="0.3">
      <c r="A11" s="110" t="s">
        <v>23</v>
      </c>
      <c r="B11" s="51">
        <v>6</v>
      </c>
      <c r="C11" s="51" t="s">
        <v>24</v>
      </c>
      <c r="D11" s="82" t="s">
        <v>25</v>
      </c>
      <c r="E11" s="238" t="s">
        <v>523</v>
      </c>
      <c r="F11" s="245">
        <v>5</v>
      </c>
      <c r="G11" s="252"/>
    </row>
    <row r="12" spans="1:17" x14ac:dyDescent="0.25">
      <c r="A12" s="54" t="s">
        <v>26</v>
      </c>
      <c r="B12" s="55">
        <v>7</v>
      </c>
      <c r="C12" s="55" t="s">
        <v>27</v>
      </c>
      <c r="D12" s="83" t="s">
        <v>28</v>
      </c>
      <c r="E12" s="238" t="s">
        <v>523</v>
      </c>
      <c r="F12" s="245"/>
      <c r="G12" s="252"/>
    </row>
    <row r="13" spans="1:17" ht="15.75" thickBot="1" x14ac:dyDescent="0.3">
      <c r="A13" s="57" t="s">
        <v>29</v>
      </c>
      <c r="B13" s="58">
        <v>7</v>
      </c>
      <c r="C13" s="58" t="s">
        <v>30</v>
      </c>
      <c r="D13" s="84" t="s">
        <v>31</v>
      </c>
      <c r="E13" s="238" t="s">
        <v>523</v>
      </c>
      <c r="F13" s="245"/>
      <c r="G13" s="252"/>
    </row>
    <row r="14" spans="1:17" x14ac:dyDescent="0.25">
      <c r="A14" s="111" t="s">
        <v>32</v>
      </c>
      <c r="B14" s="53">
        <v>12</v>
      </c>
      <c r="C14" s="53" t="s">
        <v>33</v>
      </c>
      <c r="D14" s="85" t="s">
        <v>34</v>
      </c>
      <c r="E14" s="238" t="s">
        <v>523</v>
      </c>
      <c r="F14" s="245"/>
      <c r="G14" s="252"/>
    </row>
    <row r="15" spans="1:17" x14ac:dyDescent="0.25">
      <c r="A15" s="109" t="s">
        <v>35</v>
      </c>
      <c r="B15" s="45">
        <v>8</v>
      </c>
      <c r="C15" s="45" t="s">
        <v>36</v>
      </c>
      <c r="D15" s="81" t="s">
        <v>37</v>
      </c>
      <c r="E15" s="238" t="s">
        <v>523</v>
      </c>
      <c r="F15" s="245"/>
      <c r="G15" s="252"/>
    </row>
    <row r="16" spans="1:17" x14ac:dyDescent="0.25">
      <c r="A16" s="109" t="s">
        <v>38</v>
      </c>
      <c r="B16" s="45">
        <v>9</v>
      </c>
      <c r="C16" s="45" t="s">
        <v>39</v>
      </c>
      <c r="D16" s="81" t="s">
        <v>40</v>
      </c>
      <c r="E16" s="238" t="s">
        <v>523</v>
      </c>
      <c r="F16" s="245"/>
      <c r="G16" s="252"/>
    </row>
    <row r="17" spans="1:7" x14ac:dyDescent="0.25">
      <c r="A17" s="109" t="s">
        <v>41</v>
      </c>
      <c r="B17" s="45">
        <v>10</v>
      </c>
      <c r="C17" s="45" t="s">
        <v>42</v>
      </c>
      <c r="D17" s="81" t="s">
        <v>43</v>
      </c>
      <c r="E17" s="238" t="s">
        <v>523</v>
      </c>
      <c r="F17" s="245"/>
      <c r="G17" s="252"/>
    </row>
    <row r="18" spans="1:7" x14ac:dyDescent="0.25">
      <c r="A18" s="109" t="s">
        <v>44</v>
      </c>
      <c r="B18" s="45">
        <v>11</v>
      </c>
      <c r="C18" s="45" t="s">
        <v>45</v>
      </c>
      <c r="D18" s="81" t="s">
        <v>46</v>
      </c>
      <c r="E18" s="238" t="s">
        <v>523</v>
      </c>
      <c r="F18" s="245"/>
      <c r="G18" s="252"/>
    </row>
    <row r="19" spans="1:7" x14ac:dyDescent="0.25">
      <c r="A19" s="109" t="s">
        <v>47</v>
      </c>
      <c r="B19" s="45">
        <v>13</v>
      </c>
      <c r="C19" s="45" t="s">
        <v>48</v>
      </c>
      <c r="D19" s="81" t="s">
        <v>49</v>
      </c>
      <c r="E19" s="238" t="s">
        <v>523</v>
      </c>
      <c r="F19" s="245"/>
      <c r="G19" s="252"/>
    </row>
    <row r="20" spans="1:7" x14ac:dyDescent="0.25">
      <c r="A20" s="109" t="s">
        <v>50</v>
      </c>
      <c r="B20" s="45">
        <v>14</v>
      </c>
      <c r="C20" s="45" t="s">
        <v>51</v>
      </c>
      <c r="D20" s="81" t="s">
        <v>52</v>
      </c>
      <c r="E20" s="238" t="s">
        <v>523</v>
      </c>
      <c r="F20" s="245"/>
      <c r="G20" s="252"/>
    </row>
    <row r="21" spans="1:7" x14ac:dyDescent="0.25">
      <c r="A21" s="109" t="s">
        <v>53</v>
      </c>
      <c r="B21" s="45">
        <v>16</v>
      </c>
      <c r="C21" s="45" t="s">
        <v>54</v>
      </c>
      <c r="D21" s="81" t="s">
        <v>55</v>
      </c>
      <c r="E21" s="238" t="s">
        <v>523</v>
      </c>
      <c r="F21" s="245">
        <v>2</v>
      </c>
      <c r="G21" s="252"/>
    </row>
    <row r="22" spans="1:7" x14ac:dyDescent="0.25">
      <c r="A22" s="109" t="s">
        <v>56</v>
      </c>
      <c r="B22" s="45">
        <v>17</v>
      </c>
      <c r="C22" s="45" t="s">
        <v>57</v>
      </c>
      <c r="D22" s="81" t="s">
        <v>58</v>
      </c>
      <c r="E22" s="238" t="s">
        <v>523</v>
      </c>
      <c r="F22" s="245">
        <v>1</v>
      </c>
      <c r="G22" s="252"/>
    </row>
    <row r="23" spans="1:7" ht="15.75" thickBot="1" x14ac:dyDescent="0.3">
      <c r="A23" s="110" t="s">
        <v>59</v>
      </c>
      <c r="B23" s="51">
        <v>18</v>
      </c>
      <c r="C23" s="51" t="s">
        <v>60</v>
      </c>
      <c r="D23" s="82" t="s">
        <v>61</v>
      </c>
      <c r="E23" s="238" t="s">
        <v>523</v>
      </c>
      <c r="F23" s="245"/>
      <c r="G23" s="252"/>
    </row>
    <row r="24" spans="1:7" x14ac:dyDescent="0.25">
      <c r="A24" s="54" t="s">
        <v>62</v>
      </c>
      <c r="B24" s="55">
        <v>15</v>
      </c>
      <c r="C24" s="55" t="s">
        <v>63</v>
      </c>
      <c r="D24" s="83" t="s">
        <v>64</v>
      </c>
      <c r="E24" s="238" t="s">
        <v>523</v>
      </c>
      <c r="F24" s="245">
        <v>16</v>
      </c>
      <c r="G24" s="252"/>
    </row>
    <row r="25" spans="1:7" x14ac:dyDescent="0.25">
      <c r="A25" s="61" t="s">
        <v>65</v>
      </c>
      <c r="B25" s="47">
        <v>15</v>
      </c>
      <c r="C25" s="47" t="s">
        <v>66</v>
      </c>
      <c r="D25" s="86" t="s">
        <v>67</v>
      </c>
      <c r="E25" s="238" t="s">
        <v>523</v>
      </c>
      <c r="F25" s="245">
        <v>2</v>
      </c>
      <c r="G25" s="252"/>
    </row>
    <row r="26" spans="1:7" x14ac:dyDescent="0.25">
      <c r="A26" s="61" t="s">
        <v>68</v>
      </c>
      <c r="B26" s="47">
        <v>15</v>
      </c>
      <c r="C26" s="47" t="s">
        <v>69</v>
      </c>
      <c r="D26" s="86" t="s">
        <v>70</v>
      </c>
      <c r="E26" s="238" t="s">
        <v>523</v>
      </c>
      <c r="F26" s="245">
        <v>3</v>
      </c>
      <c r="G26" s="252"/>
    </row>
    <row r="27" spans="1:7" ht="15.75" thickBot="1" x14ac:dyDescent="0.3">
      <c r="A27" s="57" t="s">
        <v>71</v>
      </c>
      <c r="B27" s="58">
        <v>15</v>
      </c>
      <c r="C27" s="58" t="s">
        <v>72</v>
      </c>
      <c r="D27" s="84" t="s">
        <v>73</v>
      </c>
      <c r="E27" s="238" t="s">
        <v>523</v>
      </c>
      <c r="F27" s="245">
        <v>1</v>
      </c>
      <c r="G27" s="252"/>
    </row>
    <row r="28" spans="1:7" x14ac:dyDescent="0.25">
      <c r="A28" s="54" t="s">
        <v>74</v>
      </c>
      <c r="B28" s="55">
        <v>19</v>
      </c>
      <c r="C28" s="55" t="s">
        <v>75</v>
      </c>
      <c r="D28" s="83" t="s">
        <v>76</v>
      </c>
      <c r="E28" s="238" t="s">
        <v>523</v>
      </c>
      <c r="F28" s="245">
        <v>22</v>
      </c>
      <c r="G28" s="252"/>
    </row>
    <row r="29" spans="1:7" ht="15.75" thickBot="1" x14ac:dyDescent="0.3">
      <c r="A29" s="57" t="s">
        <v>77</v>
      </c>
      <c r="B29" s="58">
        <v>19</v>
      </c>
      <c r="C29" s="58" t="s">
        <v>78</v>
      </c>
      <c r="D29" s="84" t="s">
        <v>79</v>
      </c>
      <c r="E29" s="238" t="s">
        <v>523</v>
      </c>
      <c r="F29" s="245">
        <v>1</v>
      </c>
      <c r="G29" s="252"/>
    </row>
    <row r="30" spans="1:7" x14ac:dyDescent="0.25">
      <c r="A30" s="111" t="s">
        <v>80</v>
      </c>
      <c r="B30" s="53">
        <v>20</v>
      </c>
      <c r="C30" s="53" t="s">
        <v>81</v>
      </c>
      <c r="D30" s="85" t="s">
        <v>500</v>
      </c>
      <c r="E30" s="238" t="s">
        <v>523</v>
      </c>
      <c r="F30" s="245">
        <v>1</v>
      </c>
      <c r="G30" s="252"/>
    </row>
    <row r="31" spans="1:7" ht="15.75" thickBot="1" x14ac:dyDescent="0.3">
      <c r="A31" s="110" t="s">
        <v>82</v>
      </c>
      <c r="B31" s="51">
        <v>21</v>
      </c>
      <c r="C31" s="51" t="s">
        <v>83</v>
      </c>
      <c r="D31" s="82" t="s">
        <v>84</v>
      </c>
      <c r="E31" s="238" t="s">
        <v>523</v>
      </c>
      <c r="F31" s="245">
        <v>5</v>
      </c>
      <c r="G31" s="252"/>
    </row>
    <row r="32" spans="1:7" x14ac:dyDescent="0.25">
      <c r="A32" s="54" t="s">
        <v>85</v>
      </c>
      <c r="B32" s="55">
        <v>22</v>
      </c>
      <c r="C32" s="55" t="s">
        <v>86</v>
      </c>
      <c r="D32" s="83" t="s">
        <v>87</v>
      </c>
      <c r="E32" s="238" t="s">
        <v>523</v>
      </c>
      <c r="F32" s="245"/>
      <c r="G32" s="252"/>
    </row>
    <row r="33" spans="1:7" ht="15.75" thickBot="1" x14ac:dyDescent="0.3">
      <c r="A33" s="57" t="s">
        <v>88</v>
      </c>
      <c r="B33" s="58">
        <v>22</v>
      </c>
      <c r="C33" s="58" t="s">
        <v>89</v>
      </c>
      <c r="D33" s="84" t="s">
        <v>90</v>
      </c>
      <c r="E33" s="238" t="s">
        <v>523</v>
      </c>
      <c r="F33" s="245">
        <v>4</v>
      </c>
      <c r="G33" s="252"/>
    </row>
    <row r="34" spans="1:7" x14ac:dyDescent="0.25">
      <c r="A34" s="111" t="s">
        <v>91</v>
      </c>
      <c r="B34" s="53">
        <v>23</v>
      </c>
      <c r="C34" s="53" t="s">
        <v>92</v>
      </c>
      <c r="D34" s="85" t="s">
        <v>93</v>
      </c>
      <c r="E34" s="238" t="s">
        <v>523</v>
      </c>
      <c r="F34" s="245"/>
      <c r="G34" s="252"/>
    </row>
    <row r="35" spans="1:7" x14ac:dyDescent="0.25">
      <c r="A35" s="109" t="s">
        <v>94</v>
      </c>
      <c r="B35" s="45">
        <v>24</v>
      </c>
      <c r="C35" s="45" t="s">
        <v>95</v>
      </c>
      <c r="D35" s="81" t="s">
        <v>96</v>
      </c>
      <c r="E35" s="238" t="s">
        <v>523</v>
      </c>
      <c r="F35" s="245">
        <v>1</v>
      </c>
      <c r="G35" s="252"/>
    </row>
    <row r="36" spans="1:7" x14ac:dyDescent="0.25">
      <c r="A36" s="109" t="s">
        <v>97</v>
      </c>
      <c r="B36" s="45">
        <v>25</v>
      </c>
      <c r="C36" s="45" t="s">
        <v>98</v>
      </c>
      <c r="D36" s="81" t="s">
        <v>99</v>
      </c>
      <c r="E36" s="238" t="s">
        <v>523</v>
      </c>
      <c r="F36" s="245"/>
      <c r="G36" s="252"/>
    </row>
    <row r="37" spans="1:7" x14ac:dyDescent="0.25">
      <c r="A37" s="109" t="s">
        <v>100</v>
      </c>
      <c r="B37" s="45">
        <v>26</v>
      </c>
      <c r="C37" s="45" t="s">
        <v>101</v>
      </c>
      <c r="D37" s="81" t="s">
        <v>102</v>
      </c>
      <c r="E37" s="238" t="s">
        <v>523</v>
      </c>
      <c r="F37" s="245"/>
      <c r="G37" s="252"/>
    </row>
    <row r="38" spans="1:7" x14ac:dyDescent="0.25">
      <c r="A38" s="109" t="s">
        <v>103</v>
      </c>
      <c r="B38" s="45">
        <v>27</v>
      </c>
      <c r="C38" s="45" t="s">
        <v>104</v>
      </c>
      <c r="D38" s="81" t="s">
        <v>105</v>
      </c>
      <c r="E38" s="238" t="s">
        <v>523</v>
      </c>
      <c r="F38" s="245"/>
      <c r="G38" s="252"/>
    </row>
    <row r="39" spans="1:7" x14ac:dyDescent="0.25">
      <c r="A39" s="109" t="s">
        <v>106</v>
      </c>
      <c r="B39" s="45">
        <v>28</v>
      </c>
      <c r="C39" s="45" t="s">
        <v>107</v>
      </c>
      <c r="D39" s="81" t="s">
        <v>108</v>
      </c>
      <c r="E39" s="238" t="s">
        <v>523</v>
      </c>
      <c r="F39" s="245"/>
      <c r="G39" s="252"/>
    </row>
    <row r="40" spans="1:7" x14ac:dyDescent="0.25">
      <c r="A40" s="109" t="s">
        <v>109</v>
      </c>
      <c r="B40" s="45">
        <v>29</v>
      </c>
      <c r="C40" s="45" t="s">
        <v>110</v>
      </c>
      <c r="D40" s="81" t="s">
        <v>111</v>
      </c>
      <c r="E40" s="238" t="s">
        <v>523</v>
      </c>
      <c r="F40" s="245"/>
      <c r="G40" s="252"/>
    </row>
    <row r="41" spans="1:7" x14ac:dyDescent="0.25">
      <c r="A41" s="109" t="s">
        <v>112</v>
      </c>
      <c r="B41" s="45">
        <v>30</v>
      </c>
      <c r="C41" s="45" t="s">
        <v>113</v>
      </c>
      <c r="D41" s="81" t="s">
        <v>114</v>
      </c>
      <c r="E41" s="238" t="s">
        <v>523</v>
      </c>
      <c r="F41" s="245"/>
      <c r="G41" s="252"/>
    </row>
    <row r="42" spans="1:7" x14ac:dyDescent="0.25">
      <c r="A42" s="109" t="s">
        <v>115</v>
      </c>
      <c r="B42" s="45">
        <v>31</v>
      </c>
      <c r="C42" s="45" t="s">
        <v>116</v>
      </c>
      <c r="D42" s="81" t="s">
        <v>117</v>
      </c>
      <c r="E42" s="238" t="s">
        <v>523</v>
      </c>
      <c r="F42" s="245">
        <v>4</v>
      </c>
      <c r="G42" s="252"/>
    </row>
    <row r="43" spans="1:7" x14ac:dyDescent="0.25">
      <c r="A43" s="109" t="s">
        <v>118</v>
      </c>
      <c r="B43" s="45">
        <v>32</v>
      </c>
      <c r="C43" s="45" t="s">
        <v>119</v>
      </c>
      <c r="D43" s="81" t="s">
        <v>120</v>
      </c>
      <c r="E43" s="238" t="s">
        <v>523</v>
      </c>
      <c r="F43" s="245">
        <v>99</v>
      </c>
      <c r="G43" s="252"/>
    </row>
    <row r="44" spans="1:7" ht="15.75" thickBot="1" x14ac:dyDescent="0.3">
      <c r="A44" s="110" t="s">
        <v>121</v>
      </c>
      <c r="B44" s="51">
        <v>33</v>
      </c>
      <c r="C44" s="51" t="s">
        <v>122</v>
      </c>
      <c r="D44" s="82" t="s">
        <v>123</v>
      </c>
      <c r="E44" s="238" t="s">
        <v>523</v>
      </c>
      <c r="F44" s="245">
        <v>14</v>
      </c>
      <c r="G44" s="252"/>
    </row>
    <row r="45" spans="1:7" x14ac:dyDescent="0.25">
      <c r="A45" s="54" t="s">
        <v>124</v>
      </c>
      <c r="B45" s="55">
        <v>34</v>
      </c>
      <c r="C45" s="55" t="s">
        <v>125</v>
      </c>
      <c r="D45" s="83" t="s">
        <v>126</v>
      </c>
      <c r="E45" s="238" t="s">
        <v>523</v>
      </c>
      <c r="F45" s="245"/>
      <c r="G45" s="252"/>
    </row>
    <row r="46" spans="1:7" ht="15.75" thickBot="1" x14ac:dyDescent="0.3">
      <c r="A46" s="57" t="s">
        <v>127</v>
      </c>
      <c r="B46" s="58">
        <v>34</v>
      </c>
      <c r="C46" s="58" t="s">
        <v>128</v>
      </c>
      <c r="D46" s="84" t="s">
        <v>129</v>
      </c>
      <c r="E46" s="238" t="s">
        <v>523</v>
      </c>
      <c r="F46" s="245"/>
      <c r="G46" s="252"/>
    </row>
    <row r="47" spans="1:7" ht="15.75" thickBot="1" x14ac:dyDescent="0.3">
      <c r="A47" s="112" t="s">
        <v>130</v>
      </c>
      <c r="B47" s="63">
        <v>38</v>
      </c>
      <c r="C47" s="63" t="s">
        <v>131</v>
      </c>
      <c r="D47" s="87" t="s">
        <v>132</v>
      </c>
      <c r="E47" s="238" t="s">
        <v>523</v>
      </c>
      <c r="F47" s="245"/>
      <c r="G47" s="252"/>
    </row>
    <row r="48" spans="1:7" x14ac:dyDescent="0.25">
      <c r="A48" s="54" t="s">
        <v>133</v>
      </c>
      <c r="B48" s="55">
        <v>35</v>
      </c>
      <c r="C48" s="55" t="s">
        <v>134</v>
      </c>
      <c r="D48" s="83" t="s">
        <v>135</v>
      </c>
      <c r="E48" s="238" t="s">
        <v>523</v>
      </c>
      <c r="F48" s="245"/>
      <c r="G48" s="252"/>
    </row>
    <row r="49" spans="1:7" ht="15.75" thickBot="1" x14ac:dyDescent="0.3">
      <c r="A49" s="57" t="s">
        <v>136</v>
      </c>
      <c r="B49" s="58">
        <v>35</v>
      </c>
      <c r="C49" s="58" t="s">
        <v>137</v>
      </c>
      <c r="D49" s="84" t="s">
        <v>138</v>
      </c>
      <c r="E49" s="238" t="s">
        <v>523</v>
      </c>
      <c r="F49" s="245"/>
      <c r="G49" s="252"/>
    </row>
    <row r="50" spans="1:7" ht="15.75" thickBot="1" x14ac:dyDescent="0.3">
      <c r="A50" s="112" t="s">
        <v>139</v>
      </c>
      <c r="B50" s="63">
        <v>36</v>
      </c>
      <c r="C50" s="63" t="s">
        <v>140</v>
      </c>
      <c r="D50" s="87" t="s">
        <v>141</v>
      </c>
      <c r="E50" s="238" t="s">
        <v>523</v>
      </c>
      <c r="F50" s="245"/>
      <c r="G50" s="252"/>
    </row>
    <row r="51" spans="1:7" x14ac:dyDescent="0.25">
      <c r="A51" s="54" t="s">
        <v>142</v>
      </c>
      <c r="B51" s="55">
        <v>37</v>
      </c>
      <c r="C51" s="55" t="s">
        <v>143</v>
      </c>
      <c r="D51" s="83" t="s">
        <v>144</v>
      </c>
      <c r="E51" s="238" t="s">
        <v>523</v>
      </c>
      <c r="F51" s="245"/>
      <c r="G51" s="252"/>
    </row>
    <row r="52" spans="1:7" x14ac:dyDescent="0.25">
      <c r="A52" s="61" t="s">
        <v>145</v>
      </c>
      <c r="B52" s="47">
        <v>37</v>
      </c>
      <c r="C52" s="47" t="s">
        <v>146</v>
      </c>
      <c r="D52" s="86" t="s">
        <v>147</v>
      </c>
      <c r="E52" s="238" t="s">
        <v>523</v>
      </c>
      <c r="F52" s="245"/>
      <c r="G52" s="252"/>
    </row>
    <row r="53" spans="1:7" x14ac:dyDescent="0.25">
      <c r="A53" s="61" t="s">
        <v>148</v>
      </c>
      <c r="B53" s="47">
        <v>37</v>
      </c>
      <c r="C53" s="47" t="s">
        <v>149</v>
      </c>
      <c r="D53" s="86" t="s">
        <v>150</v>
      </c>
      <c r="E53" s="238" t="s">
        <v>523</v>
      </c>
      <c r="F53" s="245"/>
      <c r="G53" s="252"/>
    </row>
    <row r="54" spans="1:7" x14ac:dyDescent="0.25">
      <c r="A54" s="61" t="s">
        <v>151</v>
      </c>
      <c r="B54" s="47">
        <v>39</v>
      </c>
      <c r="C54" s="47" t="s">
        <v>152</v>
      </c>
      <c r="D54" s="86" t="s">
        <v>153</v>
      </c>
      <c r="E54" s="238" t="s">
        <v>523</v>
      </c>
      <c r="F54" s="245">
        <v>5</v>
      </c>
      <c r="G54" s="252"/>
    </row>
    <row r="55" spans="1:7" ht="15.75" thickBot="1" x14ac:dyDescent="0.3">
      <c r="A55" s="57" t="s">
        <v>154</v>
      </c>
      <c r="B55" s="58">
        <v>39</v>
      </c>
      <c r="C55" s="58" t="s">
        <v>155</v>
      </c>
      <c r="D55" s="84" t="s">
        <v>156</v>
      </c>
      <c r="E55" s="238" t="s">
        <v>523</v>
      </c>
      <c r="F55" s="245">
        <v>1</v>
      </c>
      <c r="G55" s="252"/>
    </row>
    <row r="56" spans="1:7" x14ac:dyDescent="0.25">
      <c r="A56" s="111" t="s">
        <v>157</v>
      </c>
      <c r="B56" s="53">
        <v>40</v>
      </c>
      <c r="C56" s="53" t="s">
        <v>158</v>
      </c>
      <c r="D56" s="85" t="s">
        <v>159</v>
      </c>
      <c r="E56" s="238" t="s">
        <v>523</v>
      </c>
      <c r="F56" s="245">
        <v>3</v>
      </c>
      <c r="G56" s="252"/>
    </row>
    <row r="57" spans="1:7" x14ac:dyDescent="0.25">
      <c r="A57" s="109" t="s">
        <v>160</v>
      </c>
      <c r="B57" s="45">
        <v>41</v>
      </c>
      <c r="C57" s="45" t="s">
        <v>161</v>
      </c>
      <c r="D57" s="81" t="s">
        <v>162</v>
      </c>
      <c r="E57" s="238" t="s">
        <v>523</v>
      </c>
      <c r="F57" s="245">
        <v>1</v>
      </c>
      <c r="G57" s="252"/>
    </row>
    <row r="58" spans="1:7" x14ac:dyDescent="0.25">
      <c r="A58" s="109" t="s">
        <v>163</v>
      </c>
      <c r="B58" s="45">
        <v>42</v>
      </c>
      <c r="C58" s="45" t="s">
        <v>164</v>
      </c>
      <c r="D58" s="81" t="s">
        <v>165</v>
      </c>
      <c r="E58" s="238" t="s">
        <v>523</v>
      </c>
      <c r="F58" s="245"/>
      <c r="G58" s="252"/>
    </row>
    <row r="59" spans="1:7" ht="15.75" thickBot="1" x14ac:dyDescent="0.3">
      <c r="A59" s="110" t="s">
        <v>166</v>
      </c>
      <c r="B59" s="51">
        <v>43</v>
      </c>
      <c r="C59" s="51" t="s">
        <v>167</v>
      </c>
      <c r="D59" s="82" t="s">
        <v>168</v>
      </c>
      <c r="E59" s="238" t="s">
        <v>523</v>
      </c>
      <c r="F59" s="245">
        <v>3</v>
      </c>
      <c r="G59" s="252"/>
    </row>
    <row r="60" spans="1:7" x14ac:dyDescent="0.25">
      <c r="A60" s="54" t="s">
        <v>169</v>
      </c>
      <c r="B60" s="55">
        <v>44</v>
      </c>
      <c r="C60" s="55" t="s">
        <v>170</v>
      </c>
      <c r="D60" s="83" t="s">
        <v>171</v>
      </c>
      <c r="E60" s="238" t="s">
        <v>523</v>
      </c>
      <c r="F60" s="245"/>
      <c r="G60" s="252"/>
    </row>
    <row r="61" spans="1:7" ht="15.75" thickBot="1" x14ac:dyDescent="0.3">
      <c r="A61" s="57" t="s">
        <v>172</v>
      </c>
      <c r="B61" s="58">
        <v>44</v>
      </c>
      <c r="C61" s="58" t="s">
        <v>173</v>
      </c>
      <c r="D61" s="84" t="s">
        <v>174</v>
      </c>
      <c r="E61" s="238" t="s">
        <v>523</v>
      </c>
      <c r="F61" s="245"/>
      <c r="G61" s="252"/>
    </row>
    <row r="62" spans="1:7" x14ac:dyDescent="0.25">
      <c r="A62" s="65" t="s">
        <v>502</v>
      </c>
      <c r="B62" s="66">
        <v>45</v>
      </c>
      <c r="C62" s="66" t="s">
        <v>175</v>
      </c>
      <c r="D62" s="88" t="s">
        <v>505</v>
      </c>
      <c r="E62" s="238" t="s">
        <v>523</v>
      </c>
      <c r="F62" s="245">
        <v>1</v>
      </c>
      <c r="G62" s="252"/>
    </row>
    <row r="63" spans="1:7" ht="15.75" thickBot="1" x14ac:dyDescent="0.3">
      <c r="A63" s="68" t="s">
        <v>503</v>
      </c>
      <c r="B63" s="69">
        <v>45</v>
      </c>
      <c r="C63" s="69" t="s">
        <v>516</v>
      </c>
      <c r="D63" s="89" t="s">
        <v>504</v>
      </c>
      <c r="E63" s="238" t="s">
        <v>523</v>
      </c>
      <c r="F63" s="245">
        <v>6</v>
      </c>
      <c r="G63" s="252"/>
    </row>
    <row r="64" spans="1:7" x14ac:dyDescent="0.25">
      <c r="A64" s="111" t="s">
        <v>176</v>
      </c>
      <c r="B64" s="53">
        <v>64</v>
      </c>
      <c r="C64" s="53" t="s">
        <v>177</v>
      </c>
      <c r="D64" s="85" t="s">
        <v>178</v>
      </c>
      <c r="E64" s="238" t="s">
        <v>523</v>
      </c>
      <c r="F64" s="245">
        <v>1</v>
      </c>
      <c r="G64" s="252"/>
    </row>
    <row r="65" spans="1:7" x14ac:dyDescent="0.25">
      <c r="A65" s="109" t="s">
        <v>179</v>
      </c>
      <c r="B65" s="45">
        <v>121</v>
      </c>
      <c r="C65" s="45" t="s">
        <v>180</v>
      </c>
      <c r="D65" s="81" t="s">
        <v>181</v>
      </c>
      <c r="E65" s="238" t="s">
        <v>523</v>
      </c>
      <c r="F65" s="245"/>
      <c r="G65" s="252"/>
    </row>
    <row r="66" spans="1:7" x14ac:dyDescent="0.25">
      <c r="A66" s="109" t="s">
        <v>182</v>
      </c>
      <c r="B66" s="45">
        <v>98</v>
      </c>
      <c r="C66" s="45" t="s">
        <v>183</v>
      </c>
      <c r="D66" s="81" t="s">
        <v>184</v>
      </c>
      <c r="E66" s="238" t="s">
        <v>523</v>
      </c>
      <c r="F66" s="245">
        <v>26</v>
      </c>
      <c r="G66" s="252"/>
    </row>
    <row r="67" spans="1:7" x14ac:dyDescent="0.25">
      <c r="A67" s="109" t="s">
        <v>185</v>
      </c>
      <c r="B67" s="45">
        <v>99</v>
      </c>
      <c r="C67" s="45" t="s">
        <v>186</v>
      </c>
      <c r="D67" s="81" t="s">
        <v>187</v>
      </c>
      <c r="E67" s="238" t="s">
        <v>523</v>
      </c>
      <c r="F67" s="245"/>
      <c r="G67" s="252"/>
    </row>
    <row r="68" spans="1:7" ht="15.75" thickBot="1" x14ac:dyDescent="0.3">
      <c r="A68" s="110" t="s">
        <v>188</v>
      </c>
      <c r="B68" s="51">
        <v>101</v>
      </c>
      <c r="C68" s="51" t="s">
        <v>189</v>
      </c>
      <c r="D68" s="82" t="s">
        <v>190</v>
      </c>
      <c r="E68" s="238" t="s">
        <v>523</v>
      </c>
      <c r="F68" s="245">
        <v>1</v>
      </c>
      <c r="G68" s="252"/>
    </row>
    <row r="69" spans="1:7" x14ac:dyDescent="0.25">
      <c r="A69" s="65" t="s">
        <v>497</v>
      </c>
      <c r="B69" s="66">
        <v>102</v>
      </c>
      <c r="C69" s="66" t="s">
        <v>192</v>
      </c>
      <c r="D69" s="88" t="s">
        <v>496</v>
      </c>
      <c r="E69" s="238" t="s">
        <v>523</v>
      </c>
      <c r="F69" s="245"/>
      <c r="G69" s="252"/>
    </row>
    <row r="70" spans="1:7" ht="15.75" thickBot="1" x14ac:dyDescent="0.3">
      <c r="A70" s="68" t="s">
        <v>498</v>
      </c>
      <c r="B70" s="69">
        <v>102</v>
      </c>
      <c r="C70" s="69" t="s">
        <v>194</v>
      </c>
      <c r="D70" s="89" t="s">
        <v>499</v>
      </c>
      <c r="E70" s="238" t="s">
        <v>523</v>
      </c>
      <c r="F70" s="245"/>
      <c r="G70" s="252"/>
    </row>
    <row r="71" spans="1:7" x14ac:dyDescent="0.25">
      <c r="A71" s="111" t="s">
        <v>193</v>
      </c>
      <c r="B71" s="53">
        <v>104</v>
      </c>
      <c r="C71" s="53" t="s">
        <v>197</v>
      </c>
      <c r="D71" s="85" t="s">
        <v>195</v>
      </c>
      <c r="E71" s="238" t="s">
        <v>523</v>
      </c>
      <c r="F71" s="245"/>
      <c r="G71" s="252"/>
    </row>
    <row r="72" spans="1:7" ht="15.75" thickBot="1" x14ac:dyDescent="0.3">
      <c r="A72" s="110" t="s">
        <v>196</v>
      </c>
      <c r="B72" s="51">
        <v>103</v>
      </c>
      <c r="C72" s="51" t="s">
        <v>200</v>
      </c>
      <c r="D72" s="82" t="s">
        <v>198</v>
      </c>
      <c r="E72" s="238" t="s">
        <v>523</v>
      </c>
      <c r="F72" s="245"/>
      <c r="G72" s="252"/>
    </row>
    <row r="73" spans="1:7" x14ac:dyDescent="0.25">
      <c r="A73" s="54" t="s">
        <v>199</v>
      </c>
      <c r="B73" s="55">
        <v>46</v>
      </c>
      <c r="C73" s="55" t="s">
        <v>203</v>
      </c>
      <c r="D73" s="56" t="s">
        <v>201</v>
      </c>
      <c r="E73" s="238" t="s">
        <v>523</v>
      </c>
      <c r="F73" s="245">
        <v>125</v>
      </c>
      <c r="G73" s="252"/>
    </row>
    <row r="74" spans="1:7" x14ac:dyDescent="0.25">
      <c r="A74" s="61" t="s">
        <v>202</v>
      </c>
      <c r="B74" s="47">
        <v>46</v>
      </c>
      <c r="C74" s="47" t="s">
        <v>206</v>
      </c>
      <c r="D74" s="62" t="s">
        <v>204</v>
      </c>
      <c r="E74" s="238" t="s">
        <v>523</v>
      </c>
      <c r="F74" s="245">
        <v>14</v>
      </c>
      <c r="G74" s="252"/>
    </row>
    <row r="75" spans="1:7" x14ac:dyDescent="0.25">
      <c r="A75" s="61" t="s">
        <v>205</v>
      </c>
      <c r="B75" s="47">
        <v>46</v>
      </c>
      <c r="C75" s="47" t="s">
        <v>209</v>
      </c>
      <c r="D75" s="62" t="s">
        <v>207</v>
      </c>
      <c r="E75" s="238" t="s">
        <v>523</v>
      </c>
      <c r="F75" s="245"/>
      <c r="G75" s="252"/>
    </row>
    <row r="76" spans="1:7" x14ac:dyDescent="0.25">
      <c r="A76" s="61" t="s">
        <v>208</v>
      </c>
      <c r="B76" s="47">
        <v>46</v>
      </c>
      <c r="C76" s="47" t="s">
        <v>212</v>
      </c>
      <c r="D76" s="62" t="s">
        <v>210</v>
      </c>
      <c r="E76" s="238" t="s">
        <v>523</v>
      </c>
      <c r="F76" s="245"/>
      <c r="G76" s="252"/>
    </row>
    <row r="77" spans="1:7" x14ac:dyDescent="0.25">
      <c r="A77" s="61" t="s">
        <v>211</v>
      </c>
      <c r="B77" s="47">
        <v>46</v>
      </c>
      <c r="C77" s="47" t="s">
        <v>215</v>
      </c>
      <c r="D77" s="62" t="s">
        <v>213</v>
      </c>
      <c r="E77" s="238" t="s">
        <v>523</v>
      </c>
      <c r="F77" s="245"/>
      <c r="G77" s="252"/>
    </row>
    <row r="78" spans="1:7" x14ac:dyDescent="0.25">
      <c r="A78" s="61" t="s">
        <v>214</v>
      </c>
      <c r="B78" s="47">
        <v>46</v>
      </c>
      <c r="C78" s="47" t="s">
        <v>218</v>
      </c>
      <c r="D78" s="62" t="s">
        <v>216</v>
      </c>
      <c r="E78" s="238" t="s">
        <v>523</v>
      </c>
      <c r="F78" s="245"/>
      <c r="G78" s="252"/>
    </row>
    <row r="79" spans="1:7" x14ac:dyDescent="0.25">
      <c r="A79" s="61" t="s">
        <v>217</v>
      </c>
      <c r="B79" s="47">
        <v>46</v>
      </c>
      <c r="C79" s="47" t="s">
        <v>221</v>
      </c>
      <c r="D79" s="62" t="s">
        <v>219</v>
      </c>
      <c r="E79" s="238" t="s">
        <v>523</v>
      </c>
      <c r="F79" s="245"/>
      <c r="G79" s="252"/>
    </row>
    <row r="80" spans="1:7" x14ac:dyDescent="0.25">
      <c r="A80" s="61" t="s">
        <v>220</v>
      </c>
      <c r="B80" s="47">
        <v>46</v>
      </c>
      <c r="C80" s="47" t="s">
        <v>224</v>
      </c>
      <c r="D80" s="62" t="s">
        <v>222</v>
      </c>
      <c r="E80" s="238" t="s">
        <v>523</v>
      </c>
      <c r="F80" s="245"/>
      <c r="G80" s="252"/>
    </row>
    <row r="81" spans="1:7" x14ac:dyDescent="0.25">
      <c r="A81" s="61" t="s">
        <v>223</v>
      </c>
      <c r="B81" s="47">
        <v>46</v>
      </c>
      <c r="C81" s="47" t="s">
        <v>227</v>
      </c>
      <c r="D81" s="62" t="s">
        <v>225</v>
      </c>
      <c r="E81" s="238" t="s">
        <v>523</v>
      </c>
      <c r="F81" s="245"/>
      <c r="G81" s="252"/>
    </row>
    <row r="82" spans="1:7" x14ac:dyDescent="0.25">
      <c r="A82" s="61" t="s">
        <v>226</v>
      </c>
      <c r="B82" s="47">
        <v>46</v>
      </c>
      <c r="C82" s="47" t="s">
        <v>229</v>
      </c>
      <c r="D82" s="62" t="s">
        <v>501</v>
      </c>
      <c r="E82" s="238" t="s">
        <v>523</v>
      </c>
      <c r="F82" s="245"/>
      <c r="G82" s="252"/>
    </row>
    <row r="83" spans="1:7" x14ac:dyDescent="0.25">
      <c r="A83" s="61" t="s">
        <v>228</v>
      </c>
      <c r="B83" s="47">
        <v>46</v>
      </c>
      <c r="C83" s="47" t="s">
        <v>232</v>
      </c>
      <c r="D83" s="62" t="s">
        <v>230</v>
      </c>
      <c r="E83" s="238" t="s">
        <v>523</v>
      </c>
      <c r="F83" s="245"/>
      <c r="G83" s="252"/>
    </row>
    <row r="84" spans="1:7" ht="15.75" thickBot="1" x14ac:dyDescent="0.3">
      <c r="A84" s="57" t="s">
        <v>231</v>
      </c>
      <c r="B84" s="58">
        <v>46</v>
      </c>
      <c r="C84" s="58" t="s">
        <v>235</v>
      </c>
      <c r="D84" s="59" t="s">
        <v>233</v>
      </c>
      <c r="E84" s="238" t="s">
        <v>523</v>
      </c>
      <c r="F84" s="245"/>
      <c r="G84" s="252"/>
    </row>
    <row r="85" spans="1:7" x14ac:dyDescent="0.25">
      <c r="A85" s="131" t="s">
        <v>234</v>
      </c>
      <c r="B85" s="60">
        <v>47</v>
      </c>
      <c r="C85" s="60" t="s">
        <v>238</v>
      </c>
      <c r="D85" s="132" t="s">
        <v>236</v>
      </c>
      <c r="E85" s="238" t="s">
        <v>523</v>
      </c>
      <c r="F85" s="245"/>
      <c r="G85" s="252"/>
    </row>
    <row r="86" spans="1:7" x14ac:dyDescent="0.25">
      <c r="A86" s="61" t="s">
        <v>237</v>
      </c>
      <c r="B86" s="47">
        <v>47</v>
      </c>
      <c r="C86" s="47" t="s">
        <v>241</v>
      </c>
      <c r="D86" s="86" t="s">
        <v>239</v>
      </c>
      <c r="E86" s="238" t="s">
        <v>523</v>
      </c>
      <c r="F86" s="245"/>
      <c r="G86" s="252"/>
    </row>
    <row r="87" spans="1:7" ht="15.75" thickBot="1" x14ac:dyDescent="0.3">
      <c r="A87" s="57" t="s">
        <v>240</v>
      </c>
      <c r="B87" s="58">
        <v>47</v>
      </c>
      <c r="C87" s="58" t="s">
        <v>244</v>
      </c>
      <c r="D87" s="84" t="s">
        <v>242</v>
      </c>
      <c r="E87" s="238" t="s">
        <v>523</v>
      </c>
      <c r="F87" s="245"/>
      <c r="G87" s="252"/>
    </row>
    <row r="88" spans="1:7" x14ac:dyDescent="0.25">
      <c r="A88" s="71" t="s">
        <v>243</v>
      </c>
      <c r="B88" s="72">
        <v>117</v>
      </c>
      <c r="C88" s="72" t="s">
        <v>247</v>
      </c>
      <c r="D88" s="90" t="s">
        <v>245</v>
      </c>
      <c r="E88" s="238" t="s">
        <v>523</v>
      </c>
      <c r="F88" s="245">
        <v>6</v>
      </c>
      <c r="G88" s="252"/>
    </row>
    <row r="89" spans="1:7" x14ac:dyDescent="0.25">
      <c r="A89" s="73" t="s">
        <v>246</v>
      </c>
      <c r="B89" s="49">
        <v>117</v>
      </c>
      <c r="C89" s="49" t="s">
        <v>250</v>
      </c>
      <c r="D89" s="91" t="s">
        <v>248</v>
      </c>
      <c r="E89" s="238" t="s">
        <v>523</v>
      </c>
      <c r="F89" s="245"/>
      <c r="G89" s="252"/>
    </row>
    <row r="90" spans="1:7" ht="15.75" thickBot="1" x14ac:dyDescent="0.3">
      <c r="A90" s="74" t="s">
        <v>249</v>
      </c>
      <c r="B90" s="75">
        <v>117</v>
      </c>
      <c r="C90" s="75" t="s">
        <v>253</v>
      </c>
      <c r="D90" s="92" t="s">
        <v>251</v>
      </c>
      <c r="E90" s="238" t="s">
        <v>523</v>
      </c>
      <c r="F90" s="245"/>
      <c r="G90" s="252"/>
    </row>
    <row r="91" spans="1:7" x14ac:dyDescent="0.25">
      <c r="A91" s="111" t="s">
        <v>252</v>
      </c>
      <c r="B91" s="53">
        <v>105</v>
      </c>
      <c r="C91" s="53" t="s">
        <v>256</v>
      </c>
      <c r="D91" s="85" t="s">
        <v>254</v>
      </c>
      <c r="E91" s="238" t="s">
        <v>523</v>
      </c>
      <c r="F91" s="245"/>
      <c r="G91" s="252"/>
    </row>
    <row r="92" spans="1:7" x14ac:dyDescent="0.25">
      <c r="A92" s="109" t="s">
        <v>255</v>
      </c>
      <c r="B92" s="45">
        <v>113</v>
      </c>
      <c r="C92" s="45" t="s">
        <v>259</v>
      </c>
      <c r="D92" s="81" t="s">
        <v>257</v>
      </c>
      <c r="E92" s="238" t="s">
        <v>523</v>
      </c>
      <c r="F92" s="245">
        <v>2</v>
      </c>
      <c r="G92" s="252"/>
    </row>
    <row r="93" spans="1:7" x14ac:dyDescent="0.25">
      <c r="A93" s="109" t="s">
        <v>258</v>
      </c>
      <c r="B93" s="45">
        <v>114</v>
      </c>
      <c r="C93" s="45" t="s">
        <v>262</v>
      </c>
      <c r="D93" s="81" t="s">
        <v>260</v>
      </c>
      <c r="E93" s="238" t="s">
        <v>523</v>
      </c>
      <c r="F93" s="245"/>
      <c r="G93" s="252"/>
    </row>
    <row r="94" spans="1:7" x14ac:dyDescent="0.25">
      <c r="A94" s="109" t="s">
        <v>261</v>
      </c>
      <c r="B94" s="45">
        <v>115</v>
      </c>
      <c r="C94" s="45" t="s">
        <v>265</v>
      </c>
      <c r="D94" s="81" t="s">
        <v>263</v>
      </c>
      <c r="E94" s="238" t="s">
        <v>523</v>
      </c>
      <c r="F94" s="245">
        <v>7</v>
      </c>
      <c r="G94" s="252"/>
    </row>
    <row r="95" spans="1:7" ht="15.75" thickBot="1" x14ac:dyDescent="0.3">
      <c r="A95" s="109" t="s">
        <v>264</v>
      </c>
      <c r="B95" s="45">
        <v>116</v>
      </c>
      <c r="C95" s="45" t="s">
        <v>268</v>
      </c>
      <c r="D95" s="81" t="s">
        <v>266</v>
      </c>
      <c r="E95" s="239" t="s">
        <v>523</v>
      </c>
      <c r="F95" s="247">
        <v>2</v>
      </c>
      <c r="G95" s="253"/>
    </row>
    <row r="96" spans="1:7" x14ac:dyDescent="0.25">
      <c r="A96" s="109" t="s">
        <v>267</v>
      </c>
      <c r="B96" s="45">
        <v>49</v>
      </c>
      <c r="C96" s="45" t="s">
        <v>272</v>
      </c>
      <c r="D96" s="81" t="s">
        <v>269</v>
      </c>
      <c r="E96" s="240" t="s">
        <v>524</v>
      </c>
      <c r="F96" s="249">
        <v>31</v>
      </c>
      <c r="G96" s="254"/>
    </row>
    <row r="97" spans="1:7" ht="15.75" thickBot="1" x14ac:dyDescent="0.3">
      <c r="A97" s="110" t="s">
        <v>271</v>
      </c>
      <c r="B97" s="51">
        <v>50</v>
      </c>
      <c r="C97" s="51" t="s">
        <v>275</v>
      </c>
      <c r="D97" s="82" t="s">
        <v>273</v>
      </c>
      <c r="E97" s="241" t="s">
        <v>524</v>
      </c>
      <c r="F97" s="246"/>
      <c r="G97" s="252"/>
    </row>
    <row r="98" spans="1:7" x14ac:dyDescent="0.25">
      <c r="A98" s="54" t="s">
        <v>274</v>
      </c>
      <c r="B98" s="55">
        <v>52</v>
      </c>
      <c r="C98" s="55" t="s">
        <v>278</v>
      </c>
      <c r="D98" s="56" t="s">
        <v>276</v>
      </c>
      <c r="E98" s="241" t="s">
        <v>524</v>
      </c>
      <c r="F98" s="246"/>
      <c r="G98" s="252"/>
    </row>
    <row r="99" spans="1:7" x14ac:dyDescent="0.25">
      <c r="A99" s="61" t="s">
        <v>277</v>
      </c>
      <c r="B99" s="47">
        <v>52</v>
      </c>
      <c r="C99" s="47" t="s">
        <v>281</v>
      </c>
      <c r="D99" s="62" t="s">
        <v>279</v>
      </c>
      <c r="E99" s="241" t="s">
        <v>524</v>
      </c>
      <c r="F99" s="246"/>
      <c r="G99" s="252"/>
    </row>
    <row r="100" spans="1:7" ht="15.75" thickBot="1" x14ac:dyDescent="0.3">
      <c r="A100" s="57" t="s">
        <v>280</v>
      </c>
      <c r="B100" s="58">
        <v>52</v>
      </c>
      <c r="C100" s="58" t="s">
        <v>284</v>
      </c>
      <c r="D100" s="59" t="s">
        <v>282</v>
      </c>
      <c r="E100" s="241" t="s">
        <v>524</v>
      </c>
      <c r="F100" s="246"/>
      <c r="G100" s="252"/>
    </row>
    <row r="101" spans="1:7" x14ac:dyDescent="0.25">
      <c r="A101" s="131" t="s">
        <v>283</v>
      </c>
      <c r="B101" s="60">
        <v>53</v>
      </c>
      <c r="C101" s="60" t="s">
        <v>287</v>
      </c>
      <c r="D101" s="132" t="s">
        <v>285</v>
      </c>
      <c r="E101" s="241" t="s">
        <v>524</v>
      </c>
      <c r="F101" s="246">
        <v>2</v>
      </c>
      <c r="G101" s="252"/>
    </row>
    <row r="102" spans="1:7" x14ac:dyDescent="0.25">
      <c r="A102" s="61" t="s">
        <v>286</v>
      </c>
      <c r="B102" s="47">
        <v>53</v>
      </c>
      <c r="C102" s="47" t="s">
        <v>290</v>
      </c>
      <c r="D102" s="86" t="s">
        <v>288</v>
      </c>
      <c r="E102" s="241" t="s">
        <v>524</v>
      </c>
      <c r="F102" s="246"/>
      <c r="G102" s="252"/>
    </row>
    <row r="103" spans="1:7" ht="15.75" thickBot="1" x14ac:dyDescent="0.3">
      <c r="A103" s="57" t="s">
        <v>289</v>
      </c>
      <c r="B103" s="58">
        <v>53</v>
      </c>
      <c r="C103" s="58" t="s">
        <v>293</v>
      </c>
      <c r="D103" s="84" t="s">
        <v>291</v>
      </c>
      <c r="E103" s="241" t="s">
        <v>524</v>
      </c>
      <c r="F103" s="246">
        <v>2</v>
      </c>
      <c r="G103" s="252" t="s">
        <v>640</v>
      </c>
    </row>
    <row r="104" spans="1:7" ht="15.75" thickBot="1" x14ac:dyDescent="0.3">
      <c r="A104" s="111" t="s">
        <v>292</v>
      </c>
      <c r="B104" s="53">
        <v>97</v>
      </c>
      <c r="C104" s="53" t="s">
        <v>296</v>
      </c>
      <c r="D104" s="85" t="s">
        <v>294</v>
      </c>
      <c r="E104" s="242" t="s">
        <v>524</v>
      </c>
      <c r="F104" s="250"/>
      <c r="G104" s="255"/>
    </row>
    <row r="105" spans="1:7" x14ac:dyDescent="0.25">
      <c r="A105" s="109" t="s">
        <v>295</v>
      </c>
      <c r="B105" s="45">
        <v>54</v>
      </c>
      <c r="C105" s="45" t="s">
        <v>300</v>
      </c>
      <c r="D105" s="81" t="s">
        <v>297</v>
      </c>
      <c r="E105" s="237" t="s">
        <v>525</v>
      </c>
      <c r="F105" s="248">
        <v>3</v>
      </c>
      <c r="G105" s="251"/>
    </row>
    <row r="106" spans="1:7" ht="15.75" thickBot="1" x14ac:dyDescent="0.3">
      <c r="A106" s="110" t="s">
        <v>299</v>
      </c>
      <c r="B106" s="51">
        <v>57</v>
      </c>
      <c r="C106" s="51" t="s">
        <v>303</v>
      </c>
      <c r="D106" s="82" t="s">
        <v>301</v>
      </c>
      <c r="E106" s="238" t="s">
        <v>525</v>
      </c>
      <c r="F106" s="245"/>
      <c r="G106" s="252"/>
    </row>
    <row r="107" spans="1:7" x14ac:dyDescent="0.25">
      <c r="A107" s="54" t="s">
        <v>302</v>
      </c>
      <c r="B107" s="55">
        <v>56</v>
      </c>
      <c r="C107" s="55" t="s">
        <v>306</v>
      </c>
      <c r="D107" s="83" t="s">
        <v>304</v>
      </c>
      <c r="E107" s="238" t="s">
        <v>525</v>
      </c>
      <c r="F107" s="245"/>
      <c r="G107" s="252"/>
    </row>
    <row r="108" spans="1:7" ht="15.75" thickBot="1" x14ac:dyDescent="0.3">
      <c r="A108" s="57" t="s">
        <v>305</v>
      </c>
      <c r="B108" s="58">
        <v>56</v>
      </c>
      <c r="C108" s="58" t="s">
        <v>309</v>
      </c>
      <c r="D108" s="84" t="s">
        <v>307</v>
      </c>
      <c r="E108" s="238" t="s">
        <v>525</v>
      </c>
      <c r="F108" s="245">
        <v>1</v>
      </c>
      <c r="G108" s="252"/>
    </row>
    <row r="109" spans="1:7" ht="15.75" thickBot="1" x14ac:dyDescent="0.3">
      <c r="A109" s="112" t="s">
        <v>308</v>
      </c>
      <c r="B109" s="63">
        <v>55</v>
      </c>
      <c r="C109" s="63" t="s">
        <v>312</v>
      </c>
      <c r="D109" s="87" t="s">
        <v>310</v>
      </c>
      <c r="E109" s="238" t="s">
        <v>525</v>
      </c>
      <c r="F109" s="245"/>
      <c r="G109" s="252"/>
    </row>
    <row r="110" spans="1:7" x14ac:dyDescent="0.25">
      <c r="A110" s="54" t="s">
        <v>311</v>
      </c>
      <c r="B110" s="55">
        <v>59</v>
      </c>
      <c r="C110" s="55" t="s">
        <v>315</v>
      </c>
      <c r="D110" s="83" t="s">
        <v>313</v>
      </c>
      <c r="E110" s="238" t="s">
        <v>525</v>
      </c>
      <c r="F110" s="245">
        <v>3</v>
      </c>
      <c r="G110" s="252"/>
    </row>
    <row r="111" spans="1:7" x14ac:dyDescent="0.25">
      <c r="A111" s="61" t="s">
        <v>314</v>
      </c>
      <c r="B111" s="47">
        <v>59</v>
      </c>
      <c r="C111" s="47" t="s">
        <v>318</v>
      </c>
      <c r="D111" s="86" t="s">
        <v>316</v>
      </c>
      <c r="E111" s="238" t="s">
        <v>525</v>
      </c>
      <c r="F111" s="245"/>
      <c r="G111" s="252"/>
    </row>
    <row r="112" spans="1:7" ht="15.75" thickBot="1" x14ac:dyDescent="0.3">
      <c r="A112" s="57" t="s">
        <v>317</v>
      </c>
      <c r="B112" s="58">
        <v>59</v>
      </c>
      <c r="C112" s="58" t="s">
        <v>321</v>
      </c>
      <c r="D112" s="84" t="s">
        <v>319</v>
      </c>
      <c r="E112" s="238" t="s">
        <v>525</v>
      </c>
      <c r="F112" s="245">
        <v>1</v>
      </c>
      <c r="G112" s="252" t="s">
        <v>641</v>
      </c>
    </row>
    <row r="113" spans="1:7" ht="15.75" thickBot="1" x14ac:dyDescent="0.3">
      <c r="A113" s="111" t="s">
        <v>320</v>
      </c>
      <c r="B113" s="53">
        <v>100</v>
      </c>
      <c r="C113" s="53" t="s">
        <v>324</v>
      </c>
      <c r="D113" s="85" t="s">
        <v>322</v>
      </c>
      <c r="E113" s="239" t="s">
        <v>525</v>
      </c>
      <c r="F113" s="247"/>
      <c r="G113" s="253"/>
    </row>
    <row r="114" spans="1:7" x14ac:dyDescent="0.25">
      <c r="A114" s="109" t="s">
        <v>323</v>
      </c>
      <c r="B114" s="45">
        <v>60</v>
      </c>
      <c r="C114" s="45" t="s">
        <v>328</v>
      </c>
      <c r="D114" s="46" t="s">
        <v>325</v>
      </c>
      <c r="E114" s="240" t="s">
        <v>624</v>
      </c>
      <c r="F114" s="249"/>
      <c r="G114" s="254"/>
    </row>
    <row r="115" spans="1:7" x14ac:dyDescent="0.25">
      <c r="A115" s="109" t="s">
        <v>327</v>
      </c>
      <c r="B115" s="45">
        <v>61</v>
      </c>
      <c r="C115" s="45" t="s">
        <v>331</v>
      </c>
      <c r="D115" s="46" t="s">
        <v>329</v>
      </c>
      <c r="E115" s="241" t="s">
        <v>624</v>
      </c>
      <c r="F115" s="246"/>
      <c r="G115" s="252"/>
    </row>
    <row r="116" spans="1:7" x14ac:dyDescent="0.25">
      <c r="A116" s="109" t="s">
        <v>330</v>
      </c>
      <c r="B116" s="45">
        <v>118</v>
      </c>
      <c r="C116" s="45" t="s">
        <v>334</v>
      </c>
      <c r="D116" s="46" t="s">
        <v>332</v>
      </c>
      <c r="E116" s="241" t="s">
        <v>624</v>
      </c>
      <c r="F116" s="246">
        <v>1</v>
      </c>
      <c r="G116" s="252"/>
    </row>
    <row r="117" spans="1:7" x14ac:dyDescent="0.25">
      <c r="A117" s="109" t="s">
        <v>333</v>
      </c>
      <c r="B117" s="45">
        <v>62</v>
      </c>
      <c r="C117" s="45" t="s">
        <v>337</v>
      </c>
      <c r="D117" s="46" t="s">
        <v>335</v>
      </c>
      <c r="E117" s="241" t="s">
        <v>624</v>
      </c>
      <c r="F117" s="246">
        <v>4</v>
      </c>
      <c r="G117" s="252"/>
    </row>
    <row r="118" spans="1:7" x14ac:dyDescent="0.25">
      <c r="A118" s="109" t="s">
        <v>336</v>
      </c>
      <c r="B118" s="45">
        <v>63</v>
      </c>
      <c r="C118" s="45" t="s">
        <v>340</v>
      </c>
      <c r="D118" s="46" t="s">
        <v>338</v>
      </c>
      <c r="E118" s="241" t="s">
        <v>624</v>
      </c>
      <c r="F118" s="246"/>
      <c r="G118" s="252"/>
    </row>
    <row r="119" spans="1:7" x14ac:dyDescent="0.25">
      <c r="A119" s="109" t="s">
        <v>339</v>
      </c>
      <c r="B119" s="45">
        <v>65</v>
      </c>
      <c r="C119" s="45" t="s">
        <v>343</v>
      </c>
      <c r="D119" s="46" t="s">
        <v>341</v>
      </c>
      <c r="E119" s="241" t="s">
        <v>624</v>
      </c>
      <c r="F119" s="246"/>
      <c r="G119" s="252"/>
    </row>
    <row r="120" spans="1:7" ht="15.75" thickBot="1" x14ac:dyDescent="0.3">
      <c r="A120" s="110" t="s">
        <v>342</v>
      </c>
      <c r="B120" s="51">
        <v>66</v>
      </c>
      <c r="C120" s="51" t="s">
        <v>346</v>
      </c>
      <c r="D120" s="52" t="s">
        <v>344</v>
      </c>
      <c r="E120" s="241" t="s">
        <v>624</v>
      </c>
      <c r="F120" s="246"/>
      <c r="G120" s="252"/>
    </row>
    <row r="121" spans="1:7" x14ac:dyDescent="0.25">
      <c r="A121" s="54" t="s">
        <v>345</v>
      </c>
      <c r="B121" s="55">
        <v>67</v>
      </c>
      <c r="C121" s="55" t="s">
        <v>349</v>
      </c>
      <c r="D121" s="56" t="s">
        <v>347</v>
      </c>
      <c r="E121" s="241" t="s">
        <v>624</v>
      </c>
      <c r="F121" s="246"/>
      <c r="G121" s="252"/>
    </row>
    <row r="122" spans="1:7" x14ac:dyDescent="0.25">
      <c r="A122" s="61" t="s">
        <v>348</v>
      </c>
      <c r="B122" s="47">
        <v>67</v>
      </c>
      <c r="C122" s="47" t="s">
        <v>352</v>
      </c>
      <c r="D122" s="62" t="s">
        <v>350</v>
      </c>
      <c r="E122" s="241" t="s">
        <v>624</v>
      </c>
      <c r="F122" s="246"/>
      <c r="G122" s="252"/>
    </row>
    <row r="123" spans="1:7" ht="15.75" thickBot="1" x14ac:dyDescent="0.3">
      <c r="A123" s="57" t="s">
        <v>351</v>
      </c>
      <c r="B123" s="58">
        <v>67</v>
      </c>
      <c r="C123" s="58" t="s">
        <v>354</v>
      </c>
      <c r="D123" s="59" t="s">
        <v>353</v>
      </c>
      <c r="E123" s="241" t="s">
        <v>624</v>
      </c>
      <c r="F123" s="246">
        <v>1</v>
      </c>
      <c r="G123" s="252"/>
    </row>
    <row r="124" spans="1:7" x14ac:dyDescent="0.25">
      <c r="A124" s="65" t="s">
        <v>506</v>
      </c>
      <c r="B124" s="66">
        <v>67</v>
      </c>
      <c r="C124" s="66" t="s">
        <v>517</v>
      </c>
      <c r="D124" s="67" t="s">
        <v>508</v>
      </c>
      <c r="E124" s="241" t="s">
        <v>624</v>
      </c>
      <c r="F124" s="246">
        <v>1</v>
      </c>
      <c r="G124" s="252"/>
    </row>
    <row r="125" spans="1:7" ht="15.75" thickBot="1" x14ac:dyDescent="0.3">
      <c r="A125" s="68" t="s">
        <v>507</v>
      </c>
      <c r="B125" s="69">
        <v>67</v>
      </c>
      <c r="C125" s="69" t="s">
        <v>356</v>
      </c>
      <c r="D125" s="70" t="s">
        <v>509</v>
      </c>
      <c r="E125" s="242" t="s">
        <v>624</v>
      </c>
      <c r="F125" s="250">
        <v>1</v>
      </c>
      <c r="G125" s="255"/>
    </row>
    <row r="126" spans="1:7" s="19" customFormat="1" ht="15.75" thickBot="1" x14ac:dyDescent="0.3">
      <c r="A126" s="113" t="s">
        <v>465</v>
      </c>
      <c r="B126" s="77">
        <v>68</v>
      </c>
      <c r="C126" s="63" t="s">
        <v>360</v>
      </c>
      <c r="D126" s="93" t="s">
        <v>466</v>
      </c>
      <c r="E126" s="237" t="s">
        <v>527</v>
      </c>
      <c r="F126" s="248"/>
      <c r="G126" s="256"/>
    </row>
    <row r="127" spans="1:7" s="19" customFormat="1" x14ac:dyDescent="0.25">
      <c r="A127" s="54" t="s">
        <v>468</v>
      </c>
      <c r="B127" s="55">
        <v>69</v>
      </c>
      <c r="C127" s="55" t="s">
        <v>363</v>
      </c>
      <c r="D127" s="83" t="s">
        <v>469</v>
      </c>
      <c r="E127" s="238" t="s">
        <v>527</v>
      </c>
      <c r="F127" s="245">
        <v>1</v>
      </c>
      <c r="G127" s="257"/>
    </row>
    <row r="128" spans="1:7" s="19" customFormat="1" ht="15.75" thickBot="1" x14ac:dyDescent="0.3">
      <c r="A128" s="57" t="s">
        <v>470</v>
      </c>
      <c r="B128" s="58">
        <v>69</v>
      </c>
      <c r="C128" s="58" t="s">
        <v>366</v>
      </c>
      <c r="D128" s="84" t="s">
        <v>471</v>
      </c>
      <c r="E128" s="238" t="s">
        <v>527</v>
      </c>
      <c r="F128" s="245">
        <v>2</v>
      </c>
      <c r="G128" s="257"/>
    </row>
    <row r="129" spans="1:7" s="19" customFormat="1" x14ac:dyDescent="0.25">
      <c r="A129" s="114" t="s">
        <v>472</v>
      </c>
      <c r="B129" s="76">
        <v>70</v>
      </c>
      <c r="C129" s="53" t="s">
        <v>369</v>
      </c>
      <c r="D129" s="94" t="s">
        <v>473</v>
      </c>
      <c r="E129" s="238" t="s">
        <v>527</v>
      </c>
      <c r="F129" s="245"/>
      <c r="G129" s="257"/>
    </row>
    <row r="130" spans="1:7" s="19" customFormat="1" x14ac:dyDescent="0.25">
      <c r="A130" s="115" t="s">
        <v>474</v>
      </c>
      <c r="B130" s="50">
        <v>71</v>
      </c>
      <c r="C130" s="45" t="s">
        <v>372</v>
      </c>
      <c r="D130" s="95" t="s">
        <v>475</v>
      </c>
      <c r="E130" s="238" t="s">
        <v>527</v>
      </c>
      <c r="F130" s="245"/>
      <c r="G130" s="257"/>
    </row>
    <row r="131" spans="1:7" s="19" customFormat="1" x14ac:dyDescent="0.25">
      <c r="A131" s="115" t="s">
        <v>476</v>
      </c>
      <c r="B131" s="50">
        <v>119</v>
      </c>
      <c r="C131" s="45" t="s">
        <v>375</v>
      </c>
      <c r="D131" s="95" t="s">
        <v>477</v>
      </c>
      <c r="E131" s="238" t="s">
        <v>527</v>
      </c>
      <c r="F131" s="245"/>
      <c r="G131" s="257"/>
    </row>
    <row r="132" spans="1:7" s="19" customFormat="1" x14ac:dyDescent="0.25">
      <c r="A132" s="115" t="s">
        <v>478</v>
      </c>
      <c r="B132" s="50">
        <v>72</v>
      </c>
      <c r="C132" s="45" t="s">
        <v>378</v>
      </c>
      <c r="D132" s="95" t="s">
        <v>479</v>
      </c>
      <c r="E132" s="238" t="s">
        <v>527</v>
      </c>
      <c r="F132" s="245"/>
      <c r="G132" s="257"/>
    </row>
    <row r="133" spans="1:7" s="19" customFormat="1" ht="15.75" thickBot="1" x14ac:dyDescent="0.3">
      <c r="A133" s="116" t="s">
        <v>480</v>
      </c>
      <c r="B133" s="78">
        <v>73</v>
      </c>
      <c r="C133" s="51" t="s">
        <v>379</v>
      </c>
      <c r="D133" s="96" t="s">
        <v>481</v>
      </c>
      <c r="E133" s="238" t="s">
        <v>527</v>
      </c>
      <c r="F133" s="245"/>
      <c r="G133" s="257"/>
    </row>
    <row r="134" spans="1:7" s="19" customFormat="1" x14ac:dyDescent="0.25">
      <c r="A134" s="54" t="s">
        <v>482</v>
      </c>
      <c r="B134" s="55">
        <v>74</v>
      </c>
      <c r="C134" s="55" t="s">
        <v>381</v>
      </c>
      <c r="D134" s="83" t="s">
        <v>483</v>
      </c>
      <c r="E134" s="238" t="s">
        <v>527</v>
      </c>
      <c r="F134" s="245"/>
      <c r="G134" s="257"/>
    </row>
    <row r="135" spans="1:7" s="19" customFormat="1" ht="15.75" thickBot="1" x14ac:dyDescent="0.3">
      <c r="A135" s="57" t="s">
        <v>484</v>
      </c>
      <c r="B135" s="58">
        <v>74</v>
      </c>
      <c r="C135" s="58" t="s">
        <v>384</v>
      </c>
      <c r="D135" s="84" t="s">
        <v>485</v>
      </c>
      <c r="E135" s="238" t="s">
        <v>527</v>
      </c>
      <c r="F135" s="245">
        <v>5</v>
      </c>
      <c r="G135" s="257" t="s">
        <v>642</v>
      </c>
    </row>
    <row r="136" spans="1:7" s="19" customFormat="1" ht="15.75" thickBot="1" x14ac:dyDescent="0.3">
      <c r="A136" s="113" t="s">
        <v>577</v>
      </c>
      <c r="B136" s="77">
        <v>75</v>
      </c>
      <c r="C136" s="77" t="s">
        <v>387</v>
      </c>
      <c r="D136" s="93" t="s">
        <v>590</v>
      </c>
      <c r="E136" s="239" t="s">
        <v>527</v>
      </c>
      <c r="F136" s="247">
        <v>1</v>
      </c>
      <c r="G136" s="258" t="s">
        <v>643</v>
      </c>
    </row>
    <row r="137" spans="1:7" x14ac:dyDescent="0.25">
      <c r="A137" s="45" t="s">
        <v>355</v>
      </c>
      <c r="B137" s="45">
        <v>76</v>
      </c>
      <c r="C137" s="45" t="s">
        <v>390</v>
      </c>
      <c r="D137" s="81" t="s">
        <v>357</v>
      </c>
      <c r="E137" s="240" t="s">
        <v>528</v>
      </c>
      <c r="F137" s="249"/>
      <c r="G137" s="254"/>
    </row>
    <row r="138" spans="1:7" x14ac:dyDescent="0.25">
      <c r="A138" s="109" t="s">
        <v>359</v>
      </c>
      <c r="B138" s="45">
        <v>78</v>
      </c>
      <c r="C138" s="53" t="s">
        <v>393</v>
      </c>
      <c r="D138" s="81" t="s">
        <v>361</v>
      </c>
      <c r="E138" s="241" t="s">
        <v>528</v>
      </c>
      <c r="F138" s="246"/>
      <c r="G138" s="252"/>
    </row>
    <row r="139" spans="1:7" x14ac:dyDescent="0.25">
      <c r="A139" s="109" t="s">
        <v>362</v>
      </c>
      <c r="B139" s="45">
        <v>82</v>
      </c>
      <c r="C139" s="53" t="s">
        <v>396</v>
      </c>
      <c r="D139" s="81" t="s">
        <v>364</v>
      </c>
      <c r="E139" s="241" t="s">
        <v>528</v>
      </c>
      <c r="F139" s="246"/>
      <c r="G139" s="252"/>
    </row>
    <row r="140" spans="1:7" x14ac:dyDescent="0.25">
      <c r="A140" s="109" t="s">
        <v>365</v>
      </c>
      <c r="B140" s="45">
        <v>81</v>
      </c>
      <c r="C140" s="53" t="s">
        <v>399</v>
      </c>
      <c r="D140" s="81" t="s">
        <v>367</v>
      </c>
      <c r="E140" s="241" t="s">
        <v>528</v>
      </c>
      <c r="F140" s="246"/>
      <c r="G140" s="252"/>
    </row>
    <row r="141" spans="1:7" x14ac:dyDescent="0.25">
      <c r="A141" s="109" t="s">
        <v>368</v>
      </c>
      <c r="B141" s="45">
        <v>77</v>
      </c>
      <c r="C141" s="53" t="s">
        <v>402</v>
      </c>
      <c r="D141" s="81" t="s">
        <v>370</v>
      </c>
      <c r="E141" s="241" t="s">
        <v>528</v>
      </c>
      <c r="F141" s="246"/>
      <c r="G141" s="252"/>
    </row>
    <row r="142" spans="1:7" x14ac:dyDescent="0.25">
      <c r="A142" s="109" t="s">
        <v>371</v>
      </c>
      <c r="B142" s="45">
        <v>120</v>
      </c>
      <c r="C142" s="53" t="s">
        <v>405</v>
      </c>
      <c r="D142" s="81" t="s">
        <v>373</v>
      </c>
      <c r="E142" s="241" t="s">
        <v>528</v>
      </c>
      <c r="F142" s="246"/>
      <c r="G142" s="252"/>
    </row>
    <row r="143" spans="1:7" x14ac:dyDescent="0.25">
      <c r="A143" s="109" t="s">
        <v>374</v>
      </c>
      <c r="B143" s="45">
        <v>79</v>
      </c>
      <c r="C143" s="53" t="s">
        <v>408</v>
      </c>
      <c r="D143" s="81" t="s">
        <v>376</v>
      </c>
      <c r="E143" s="241" t="s">
        <v>528</v>
      </c>
      <c r="F143" s="246"/>
      <c r="G143" s="252"/>
    </row>
    <row r="144" spans="1:7" x14ac:dyDescent="0.25">
      <c r="A144" s="115" t="s">
        <v>377</v>
      </c>
      <c r="B144" s="50">
        <v>80</v>
      </c>
      <c r="C144" s="53" t="s">
        <v>411</v>
      </c>
      <c r="D144" s="95" t="s">
        <v>521</v>
      </c>
      <c r="E144" s="241" t="s">
        <v>528</v>
      </c>
      <c r="F144" s="246"/>
      <c r="G144" s="252"/>
    </row>
    <row r="145" spans="1:7" x14ac:dyDescent="0.25">
      <c r="A145" s="115" t="s">
        <v>380</v>
      </c>
      <c r="B145" s="50">
        <v>87</v>
      </c>
      <c r="C145" s="53" t="s">
        <v>414</v>
      </c>
      <c r="D145" s="95" t="s">
        <v>382</v>
      </c>
      <c r="E145" s="241" t="s">
        <v>528</v>
      </c>
      <c r="F145" s="246"/>
      <c r="G145" s="252"/>
    </row>
    <row r="146" spans="1:7" x14ac:dyDescent="0.25">
      <c r="A146" s="109" t="s">
        <v>383</v>
      </c>
      <c r="B146" s="45">
        <v>83</v>
      </c>
      <c r="C146" s="53" t="s">
        <v>417</v>
      </c>
      <c r="D146" s="81" t="s">
        <v>385</v>
      </c>
      <c r="E146" s="241" t="s">
        <v>528</v>
      </c>
      <c r="F146" s="246"/>
      <c r="G146" s="252"/>
    </row>
    <row r="147" spans="1:7" ht="15.75" thickBot="1" x14ac:dyDescent="0.3">
      <c r="A147" s="110" t="s">
        <v>386</v>
      </c>
      <c r="B147" s="51">
        <v>88</v>
      </c>
      <c r="C147" s="63" t="s">
        <v>420</v>
      </c>
      <c r="D147" s="82" t="s">
        <v>388</v>
      </c>
      <c r="E147" s="241" t="s">
        <v>528</v>
      </c>
      <c r="F147" s="246"/>
      <c r="G147" s="252"/>
    </row>
    <row r="148" spans="1:7" x14ac:dyDescent="0.25">
      <c r="A148" s="54" t="s">
        <v>389</v>
      </c>
      <c r="B148" s="55">
        <v>84</v>
      </c>
      <c r="C148" s="55" t="s">
        <v>423</v>
      </c>
      <c r="D148" s="56" t="s">
        <v>391</v>
      </c>
      <c r="E148" s="241" t="s">
        <v>528</v>
      </c>
      <c r="F148" s="246"/>
      <c r="G148" s="252"/>
    </row>
    <row r="149" spans="1:7" x14ac:dyDescent="0.25">
      <c r="A149" s="61" t="s">
        <v>392</v>
      </c>
      <c r="B149" s="47">
        <v>84</v>
      </c>
      <c r="C149" s="60" t="s">
        <v>426</v>
      </c>
      <c r="D149" s="62" t="s">
        <v>394</v>
      </c>
      <c r="E149" s="241" t="s">
        <v>528</v>
      </c>
      <c r="F149" s="246"/>
      <c r="G149" s="252"/>
    </row>
    <row r="150" spans="1:7" ht="15.75" thickBot="1" x14ac:dyDescent="0.3">
      <c r="A150" s="57" t="s">
        <v>395</v>
      </c>
      <c r="B150" s="58">
        <v>84</v>
      </c>
      <c r="C150" s="129" t="s">
        <v>429</v>
      </c>
      <c r="D150" s="59" t="s">
        <v>397</v>
      </c>
      <c r="E150" s="241" t="s">
        <v>528</v>
      </c>
      <c r="F150" s="246"/>
      <c r="G150" s="252"/>
    </row>
    <row r="151" spans="1:7" ht="15.75" thickBot="1" x14ac:dyDescent="0.3">
      <c r="A151" s="112" t="s">
        <v>398</v>
      </c>
      <c r="B151" s="63">
        <v>86</v>
      </c>
      <c r="C151" s="63" t="s">
        <v>432</v>
      </c>
      <c r="D151" s="87" t="s">
        <v>400</v>
      </c>
      <c r="E151" s="241" t="s">
        <v>528</v>
      </c>
      <c r="F151" s="246"/>
      <c r="G151" s="252"/>
    </row>
    <row r="152" spans="1:7" x14ac:dyDescent="0.25">
      <c r="A152" s="54" t="s">
        <v>401</v>
      </c>
      <c r="B152" s="55">
        <v>89</v>
      </c>
      <c r="C152" s="55" t="s">
        <v>435</v>
      </c>
      <c r="D152" s="56" t="s">
        <v>403</v>
      </c>
      <c r="E152" s="241" t="s">
        <v>528</v>
      </c>
      <c r="F152" s="246"/>
      <c r="G152" s="252"/>
    </row>
    <row r="153" spans="1:7" x14ac:dyDescent="0.25">
      <c r="A153" s="61" t="s">
        <v>404</v>
      </c>
      <c r="B153" s="47">
        <v>89</v>
      </c>
      <c r="C153" s="60" t="s">
        <v>438</v>
      </c>
      <c r="D153" s="62" t="s">
        <v>406</v>
      </c>
      <c r="E153" s="241" t="s">
        <v>528</v>
      </c>
      <c r="F153" s="246"/>
      <c r="G153" s="252"/>
    </row>
    <row r="154" spans="1:7" x14ac:dyDescent="0.25">
      <c r="A154" s="61" t="s">
        <v>407</v>
      </c>
      <c r="B154" s="47">
        <v>89</v>
      </c>
      <c r="C154" s="60" t="s">
        <v>441</v>
      </c>
      <c r="D154" s="62" t="s">
        <v>409</v>
      </c>
      <c r="E154" s="241" t="s">
        <v>528</v>
      </c>
      <c r="F154" s="246"/>
      <c r="G154" s="252"/>
    </row>
    <row r="155" spans="1:7" x14ac:dyDescent="0.25">
      <c r="A155" s="61" t="s">
        <v>410</v>
      </c>
      <c r="B155" s="47">
        <v>89</v>
      </c>
      <c r="C155" s="60" t="s">
        <v>444</v>
      </c>
      <c r="D155" s="62" t="s">
        <v>412</v>
      </c>
      <c r="E155" s="241" t="s">
        <v>528</v>
      </c>
      <c r="F155" s="246"/>
      <c r="G155" s="252"/>
    </row>
    <row r="156" spans="1:7" ht="15.75" thickBot="1" x14ac:dyDescent="0.3">
      <c r="A156" s="57" t="s">
        <v>413</v>
      </c>
      <c r="B156" s="58">
        <v>89</v>
      </c>
      <c r="C156" s="129" t="s">
        <v>447</v>
      </c>
      <c r="D156" s="59" t="s">
        <v>415</v>
      </c>
      <c r="E156" s="241" t="s">
        <v>528</v>
      </c>
      <c r="F156" s="246"/>
      <c r="G156" s="252"/>
    </row>
    <row r="157" spans="1:7" ht="15.75" thickBot="1" x14ac:dyDescent="0.3">
      <c r="A157" s="111" t="s">
        <v>416</v>
      </c>
      <c r="B157" s="53">
        <v>90</v>
      </c>
      <c r="C157" s="53" t="s">
        <v>449</v>
      </c>
      <c r="D157" s="85" t="s">
        <v>418</v>
      </c>
      <c r="E157" s="242" t="s">
        <v>528</v>
      </c>
      <c r="F157" s="250"/>
      <c r="G157" s="255"/>
    </row>
    <row r="158" spans="1:7" ht="15.75" thickBot="1" x14ac:dyDescent="0.3">
      <c r="A158" s="110" t="s">
        <v>419</v>
      </c>
      <c r="B158" s="51">
        <v>91</v>
      </c>
      <c r="C158" s="63" t="s">
        <v>486</v>
      </c>
      <c r="D158" s="82" t="s">
        <v>421</v>
      </c>
      <c r="E158" s="237" t="s">
        <v>529</v>
      </c>
      <c r="F158" s="248">
        <v>2</v>
      </c>
      <c r="G158" s="251"/>
    </row>
    <row r="159" spans="1:7" x14ac:dyDescent="0.25">
      <c r="A159" s="54" t="s">
        <v>422</v>
      </c>
      <c r="B159" s="55">
        <v>92</v>
      </c>
      <c r="C159" s="55" t="s">
        <v>487</v>
      </c>
      <c r="D159" s="56" t="s">
        <v>424</v>
      </c>
      <c r="E159" s="238" t="s">
        <v>529</v>
      </c>
      <c r="F159" s="245"/>
      <c r="G159" s="252"/>
    </row>
    <row r="160" spans="1:7" ht="15.75" thickBot="1" x14ac:dyDescent="0.3">
      <c r="A160" s="57" t="s">
        <v>425</v>
      </c>
      <c r="B160" s="58">
        <v>92</v>
      </c>
      <c r="C160" s="129" t="s">
        <v>451</v>
      </c>
      <c r="D160" s="59" t="s">
        <v>427</v>
      </c>
      <c r="E160" s="238" t="s">
        <v>529</v>
      </c>
      <c r="F160" s="245"/>
      <c r="G160" s="252"/>
    </row>
    <row r="161" spans="1:7" x14ac:dyDescent="0.25">
      <c r="A161" s="111" t="s">
        <v>428</v>
      </c>
      <c r="B161" s="53">
        <v>94</v>
      </c>
      <c r="C161" s="53" t="s">
        <v>454</v>
      </c>
      <c r="D161" s="85" t="s">
        <v>430</v>
      </c>
      <c r="E161" s="238" t="s">
        <v>529</v>
      </c>
      <c r="F161" s="245"/>
      <c r="G161" s="252"/>
    </row>
    <row r="162" spans="1:7" ht="15.75" thickBot="1" x14ac:dyDescent="0.3">
      <c r="A162" s="110" t="s">
        <v>431</v>
      </c>
      <c r="B162" s="51">
        <v>95</v>
      </c>
      <c r="C162" s="63" t="s">
        <v>457</v>
      </c>
      <c r="D162" s="82" t="s">
        <v>433</v>
      </c>
      <c r="E162" s="238" t="s">
        <v>529</v>
      </c>
      <c r="F162" s="245"/>
      <c r="G162" s="252"/>
    </row>
    <row r="163" spans="1:7" x14ac:dyDescent="0.25">
      <c r="A163" s="54" t="s">
        <v>434</v>
      </c>
      <c r="B163" s="55">
        <v>96</v>
      </c>
      <c r="C163" s="55" t="s">
        <v>460</v>
      </c>
      <c r="D163" s="56" t="s">
        <v>436</v>
      </c>
      <c r="E163" s="238" t="s">
        <v>529</v>
      </c>
      <c r="F163" s="245"/>
      <c r="G163" s="252"/>
    </row>
    <row r="164" spans="1:7" x14ac:dyDescent="0.25">
      <c r="A164" s="61" t="s">
        <v>437</v>
      </c>
      <c r="B164" s="47">
        <v>96</v>
      </c>
      <c r="C164" s="60" t="s">
        <v>488</v>
      </c>
      <c r="D164" s="62" t="s">
        <v>439</v>
      </c>
      <c r="E164" s="238" t="s">
        <v>529</v>
      </c>
      <c r="F164" s="245"/>
      <c r="G164" s="252"/>
    </row>
    <row r="165" spans="1:7" x14ac:dyDescent="0.25">
      <c r="A165" s="61" t="s">
        <v>440</v>
      </c>
      <c r="B165" s="47">
        <v>96</v>
      </c>
      <c r="C165" s="60" t="s">
        <v>489</v>
      </c>
      <c r="D165" s="62" t="s">
        <v>442</v>
      </c>
      <c r="E165" s="238" t="s">
        <v>529</v>
      </c>
      <c r="F165" s="245"/>
      <c r="G165" s="252"/>
    </row>
    <row r="166" spans="1:7" x14ac:dyDescent="0.25">
      <c r="A166" s="61" t="s">
        <v>443</v>
      </c>
      <c r="B166" s="47">
        <v>96</v>
      </c>
      <c r="C166" s="60" t="s">
        <v>490</v>
      </c>
      <c r="D166" s="62" t="s">
        <v>445</v>
      </c>
      <c r="E166" s="238" t="s">
        <v>529</v>
      </c>
      <c r="F166" s="245">
        <v>1</v>
      </c>
      <c r="G166" s="252"/>
    </row>
    <row r="167" spans="1:7" ht="15.75" thickBot="1" x14ac:dyDescent="0.3">
      <c r="A167" s="57" t="s">
        <v>446</v>
      </c>
      <c r="B167" s="58">
        <v>96</v>
      </c>
      <c r="C167" s="129" t="s">
        <v>491</v>
      </c>
      <c r="D167" s="59" t="s">
        <v>448</v>
      </c>
      <c r="E167" s="239" t="s">
        <v>529</v>
      </c>
      <c r="F167" s="247"/>
      <c r="G167" s="253"/>
    </row>
    <row r="168" spans="1:7" x14ac:dyDescent="0.25">
      <c r="A168" s="65" t="s">
        <v>510</v>
      </c>
      <c r="B168" s="66">
        <v>108</v>
      </c>
      <c r="C168" s="66" t="s">
        <v>518</v>
      </c>
      <c r="D168" s="67" t="s">
        <v>513</v>
      </c>
      <c r="E168" s="240" t="s">
        <v>530</v>
      </c>
      <c r="F168" s="249"/>
      <c r="G168" s="254"/>
    </row>
    <row r="169" spans="1:7" x14ac:dyDescent="0.25">
      <c r="A169" s="79" t="s">
        <v>511</v>
      </c>
      <c r="B169" s="48">
        <v>109</v>
      </c>
      <c r="C169" s="64" t="s">
        <v>519</v>
      </c>
      <c r="D169" s="80" t="s">
        <v>514</v>
      </c>
      <c r="E169" s="241" t="s">
        <v>530</v>
      </c>
      <c r="F169" s="246">
        <v>170</v>
      </c>
      <c r="G169" s="252" t="s">
        <v>644</v>
      </c>
    </row>
    <row r="170" spans="1:7" ht="15.75" thickBot="1" x14ac:dyDescent="0.3">
      <c r="A170" s="68" t="s">
        <v>512</v>
      </c>
      <c r="B170" s="69">
        <v>110</v>
      </c>
      <c r="C170" s="130" t="s">
        <v>492</v>
      </c>
      <c r="D170" s="70" t="s">
        <v>515</v>
      </c>
      <c r="E170" s="241" t="s">
        <v>530</v>
      </c>
      <c r="F170" s="246">
        <v>4</v>
      </c>
      <c r="G170" s="252"/>
    </row>
    <row r="171" spans="1:7" x14ac:dyDescent="0.25">
      <c r="A171" s="65" t="s">
        <v>450</v>
      </c>
      <c r="B171" s="66">
        <v>111</v>
      </c>
      <c r="C171" s="66" t="s">
        <v>493</v>
      </c>
      <c r="D171" s="67" t="s">
        <v>452</v>
      </c>
      <c r="E171" s="241" t="s">
        <v>530</v>
      </c>
      <c r="F171" s="246"/>
      <c r="G171" s="252"/>
    </row>
    <row r="172" spans="1:7" x14ac:dyDescent="0.25">
      <c r="A172" s="79" t="s">
        <v>453</v>
      </c>
      <c r="B172" s="48">
        <v>111</v>
      </c>
      <c r="C172" s="64" t="s">
        <v>494</v>
      </c>
      <c r="D172" s="80" t="s">
        <v>455</v>
      </c>
      <c r="E172" s="241" t="s">
        <v>530</v>
      </c>
      <c r="F172" s="246"/>
      <c r="G172" s="252"/>
    </row>
    <row r="173" spans="1:7" x14ac:dyDescent="0.25">
      <c r="A173" s="79" t="s">
        <v>456</v>
      </c>
      <c r="B173" s="48">
        <v>111</v>
      </c>
      <c r="C173" s="64" t="s">
        <v>495</v>
      </c>
      <c r="D173" s="80" t="s">
        <v>458</v>
      </c>
      <c r="E173" s="241" t="s">
        <v>530</v>
      </c>
      <c r="F173" s="246"/>
      <c r="G173" s="252"/>
    </row>
    <row r="174" spans="1:7" ht="15.75" thickBot="1" x14ac:dyDescent="0.3">
      <c r="A174" s="68" t="s">
        <v>459</v>
      </c>
      <c r="B174" s="69">
        <v>111</v>
      </c>
      <c r="C174" s="130" t="s">
        <v>520</v>
      </c>
      <c r="D174" s="70" t="s">
        <v>461</v>
      </c>
      <c r="E174" s="242" t="s">
        <v>530</v>
      </c>
      <c r="F174" s="250">
        <v>1</v>
      </c>
      <c r="G174" s="255" t="s">
        <v>645</v>
      </c>
    </row>
    <row r="176" spans="1:7" ht="15.75" thickBot="1" x14ac:dyDescent="0.3"/>
    <row r="177" spans="4:6" ht="15.75" thickBot="1" x14ac:dyDescent="0.3">
      <c r="D177" s="119" t="s">
        <v>538</v>
      </c>
      <c r="E177" s="120" t="s">
        <v>586</v>
      </c>
      <c r="F177" s="125">
        <f>SUM(F4:F174)</f>
        <v>633</v>
      </c>
    </row>
  </sheetData>
  <sheetProtection password="DBB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27.42578125" customWidth="1"/>
  </cols>
  <sheetData>
    <row r="2" spans="1:5" ht="18.75" x14ac:dyDescent="0.3">
      <c r="A2" s="190" t="s">
        <v>620</v>
      </c>
      <c r="B2" s="191"/>
      <c r="C2" s="189"/>
      <c r="D2" s="189"/>
      <c r="E2" s="189"/>
    </row>
    <row r="4" spans="1:5" ht="15.75" thickBot="1" x14ac:dyDescent="0.3">
      <c r="A4" s="216"/>
      <c r="B4" s="216"/>
    </row>
    <row r="5" spans="1:5" ht="15.75" thickBot="1" x14ac:dyDescent="0.3">
      <c r="A5" s="187" t="str">
        <f>'Stations-data, INDTASTNING'!B5</f>
        <v>Nymindegab</v>
      </c>
      <c r="B5" s="167" t="str">
        <f>'Stations-data, INDTASTNING'!B7</f>
        <v>15. juli 2016</v>
      </c>
    </row>
    <row r="6" spans="1:5" ht="15.75" thickBot="1" x14ac:dyDescent="0.3">
      <c r="A6" s="135" t="s">
        <v>543</v>
      </c>
      <c r="B6" s="188" t="s">
        <v>619</v>
      </c>
    </row>
    <row r="7" spans="1:5" x14ac:dyDescent="0.25">
      <c r="A7" s="169" t="s">
        <v>4</v>
      </c>
      <c r="B7" s="213"/>
    </row>
    <row r="8" spans="1:5" x14ac:dyDescent="0.25">
      <c r="A8" s="171" t="s">
        <v>270</v>
      </c>
      <c r="B8" s="214"/>
    </row>
    <row r="9" spans="1:5" x14ac:dyDescent="0.25">
      <c r="A9" s="171" t="s">
        <v>298</v>
      </c>
      <c r="B9" s="214"/>
    </row>
    <row r="10" spans="1:5" x14ac:dyDescent="0.25">
      <c r="A10" s="171" t="s">
        <v>326</v>
      </c>
      <c r="B10" s="214"/>
    </row>
    <row r="11" spans="1:5" x14ac:dyDescent="0.25">
      <c r="A11" s="171" t="s">
        <v>467</v>
      </c>
      <c r="B11" s="214"/>
    </row>
    <row r="12" spans="1:5" x14ac:dyDescent="0.25">
      <c r="A12" s="171" t="s">
        <v>358</v>
      </c>
      <c r="B12" s="214"/>
    </row>
    <row r="13" spans="1:5" x14ac:dyDescent="0.25">
      <c r="A13" s="171" t="s">
        <v>544</v>
      </c>
      <c r="B13" s="214"/>
    </row>
    <row r="14" spans="1:5" ht="15.75" thickBot="1" x14ac:dyDescent="0.3">
      <c r="A14" s="173" t="s">
        <v>542</v>
      </c>
      <c r="B14" s="215"/>
    </row>
    <row r="15" spans="1:5" ht="15.75" thickBot="1" x14ac:dyDescent="0.3">
      <c r="A15" s="165" t="s">
        <v>621</v>
      </c>
      <c r="B15" s="192">
        <f>SUM(B7:B14)</f>
        <v>0</v>
      </c>
    </row>
  </sheetData>
  <sheetProtection password="DBB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7"/>
  <sheetViews>
    <sheetView workbookViewId="0">
      <selection activeCell="H125" sqref="H125"/>
    </sheetView>
  </sheetViews>
  <sheetFormatPr defaultRowHeight="15" x14ac:dyDescent="0.25"/>
  <cols>
    <col min="1" max="1" width="10.5703125" style="1" customWidth="1"/>
    <col min="2" max="2" width="9.140625" style="1"/>
    <col min="3" max="3" width="12.7109375" style="1" customWidth="1"/>
    <col min="4" max="4" width="65" customWidth="1"/>
    <col min="5" max="5" width="14.5703125" customWidth="1"/>
    <col min="8" max="8" width="36" customWidth="1"/>
    <col min="13" max="13" width="33.42578125" customWidth="1"/>
  </cols>
  <sheetData>
    <row r="1" spans="1:18" ht="33" customHeight="1" thickBot="1" x14ac:dyDescent="0.3">
      <c r="A1" s="122" t="s">
        <v>533</v>
      </c>
      <c r="B1" s="123" t="s">
        <v>532</v>
      </c>
      <c r="C1" s="123" t="s">
        <v>589</v>
      </c>
      <c r="D1" s="98" t="s">
        <v>0</v>
      </c>
      <c r="E1" s="97" t="s">
        <v>588</v>
      </c>
      <c r="F1" s="98" t="s">
        <v>522</v>
      </c>
      <c r="H1" s="152" t="str">
        <f>'Stations-data, INDTASTNING'!B5</f>
        <v>Nymindegab</v>
      </c>
      <c r="I1" s="150" t="str">
        <f>'Stations-data, INDTASTNING'!B7</f>
        <v>15. juli 2016</v>
      </c>
      <c r="M1" s="183" t="s">
        <v>616</v>
      </c>
      <c r="N1" s="184"/>
      <c r="O1" s="184"/>
      <c r="P1" s="184"/>
      <c r="Q1" s="184"/>
      <c r="R1" s="184"/>
    </row>
    <row r="2" spans="1:18" ht="15.75" thickBot="1" x14ac:dyDescent="0.3">
      <c r="A2" s="117" t="s">
        <v>1</v>
      </c>
      <c r="B2" s="23">
        <v>1</v>
      </c>
      <c r="C2" s="23" t="s">
        <v>2</v>
      </c>
      <c r="D2" s="20" t="s">
        <v>3</v>
      </c>
      <c r="E2" s="40">
        <f>'Indtasting af DK survey data'!F4</f>
        <v>0</v>
      </c>
      <c r="F2" s="40" t="s">
        <v>523</v>
      </c>
      <c r="H2" s="99" t="s">
        <v>543</v>
      </c>
      <c r="I2" s="100" t="s">
        <v>540</v>
      </c>
      <c r="M2" s="184" t="s">
        <v>617</v>
      </c>
      <c r="N2" s="184"/>
      <c r="O2" s="184"/>
      <c r="P2" s="184"/>
      <c r="Q2" s="184" t="s">
        <v>618</v>
      </c>
      <c r="R2" s="184"/>
    </row>
    <row r="3" spans="1:18" x14ac:dyDescent="0.25">
      <c r="A3" s="117" t="s">
        <v>5</v>
      </c>
      <c r="B3" s="23">
        <v>2</v>
      </c>
      <c r="C3" s="23" t="s">
        <v>6</v>
      </c>
      <c r="D3" s="20" t="s">
        <v>7</v>
      </c>
      <c r="E3" s="41">
        <f>'Indtasting af DK survey data'!F5</f>
        <v>3</v>
      </c>
      <c r="F3" s="41" t="s">
        <v>523</v>
      </c>
      <c r="H3" s="101" t="s">
        <v>4</v>
      </c>
      <c r="I3" s="102">
        <f>SUM(E2:E88)</f>
        <v>389</v>
      </c>
    </row>
    <row r="4" spans="1:18" x14ac:dyDescent="0.25">
      <c r="A4" s="117" t="s">
        <v>8</v>
      </c>
      <c r="B4" s="23">
        <v>3</v>
      </c>
      <c r="C4" s="23" t="s">
        <v>9</v>
      </c>
      <c r="D4" s="20" t="s">
        <v>10</v>
      </c>
      <c r="E4" s="41">
        <f>'Indtasting af DK survey data'!F6</f>
        <v>3</v>
      </c>
      <c r="F4" s="41" t="s">
        <v>523</v>
      </c>
      <c r="H4" s="103" t="s">
        <v>270</v>
      </c>
      <c r="I4" s="104">
        <f>SUM(E89:E97)</f>
        <v>35</v>
      </c>
    </row>
    <row r="5" spans="1:18" ht="15.75" thickBot="1" x14ac:dyDescent="0.3">
      <c r="A5" s="117" t="s">
        <v>11</v>
      </c>
      <c r="B5" s="23">
        <v>112</v>
      </c>
      <c r="C5" s="23" t="s">
        <v>12</v>
      </c>
      <c r="D5" s="20" t="s">
        <v>13</v>
      </c>
      <c r="E5" s="41">
        <f>'Indtasting af DK survey data'!F7</f>
        <v>0</v>
      </c>
      <c r="F5" s="41" t="s">
        <v>523</v>
      </c>
      <c r="H5" s="103" t="s">
        <v>298</v>
      </c>
      <c r="I5" s="104">
        <f>SUM(E98:E106)</f>
        <v>8</v>
      </c>
    </row>
    <row r="6" spans="1:18" x14ac:dyDescent="0.25">
      <c r="A6" s="2" t="s">
        <v>14</v>
      </c>
      <c r="B6" s="3">
        <v>4</v>
      </c>
      <c r="C6" s="3" t="s">
        <v>15</v>
      </c>
      <c r="D6" s="25" t="s">
        <v>16</v>
      </c>
      <c r="E6" s="41">
        <f>'Indtasting af DK survey data'!F8</f>
        <v>3</v>
      </c>
      <c r="F6" s="41" t="s">
        <v>523</v>
      </c>
      <c r="H6" s="103" t="s">
        <v>326</v>
      </c>
      <c r="I6" s="104">
        <f>SUM(E107:E117)</f>
        <v>8</v>
      </c>
    </row>
    <row r="7" spans="1:18" ht="15.75" thickBot="1" x14ac:dyDescent="0.3">
      <c r="A7" s="8" t="s">
        <v>17</v>
      </c>
      <c r="B7" s="9">
        <v>4</v>
      </c>
      <c r="C7" s="9" t="s">
        <v>18</v>
      </c>
      <c r="D7" s="26" t="s">
        <v>19</v>
      </c>
      <c r="E7" s="41">
        <f>'Indtasting af DK survey data'!F9</f>
        <v>1</v>
      </c>
      <c r="F7" s="41" t="s">
        <v>523</v>
      </c>
      <c r="H7" s="103" t="s">
        <v>467</v>
      </c>
      <c r="I7" s="104">
        <f>SUM(E118:E128)</f>
        <v>9</v>
      </c>
    </row>
    <row r="8" spans="1:18" x14ac:dyDescent="0.25">
      <c r="A8" s="117" t="s">
        <v>20</v>
      </c>
      <c r="B8" s="23">
        <v>5</v>
      </c>
      <c r="C8" s="23" t="s">
        <v>21</v>
      </c>
      <c r="D8" s="20" t="s">
        <v>22</v>
      </c>
      <c r="E8" s="41">
        <f>'Indtasting af DK survey data'!F10</f>
        <v>0</v>
      </c>
      <c r="F8" s="41" t="s">
        <v>523</v>
      </c>
      <c r="H8" s="103" t="s">
        <v>358</v>
      </c>
      <c r="I8" s="104">
        <f>SUM(E129:E149)</f>
        <v>0</v>
      </c>
    </row>
    <row r="9" spans="1:18" ht="15.75" thickBot="1" x14ac:dyDescent="0.3">
      <c r="A9" s="117" t="s">
        <v>23</v>
      </c>
      <c r="B9" s="23">
        <v>6</v>
      </c>
      <c r="C9" s="23" t="s">
        <v>24</v>
      </c>
      <c r="D9" s="20" t="s">
        <v>25</v>
      </c>
      <c r="E9" s="41">
        <f>'Indtasting af DK survey data'!F11</f>
        <v>5</v>
      </c>
      <c r="F9" s="41" t="s">
        <v>523</v>
      </c>
      <c r="H9" s="103" t="s">
        <v>544</v>
      </c>
      <c r="I9" s="104">
        <f>SUM(E150:E159)</f>
        <v>3</v>
      </c>
    </row>
    <row r="10" spans="1:18" ht="15.75" thickBot="1" x14ac:dyDescent="0.3">
      <c r="A10" s="2" t="s">
        <v>26</v>
      </c>
      <c r="B10" s="3">
        <v>7</v>
      </c>
      <c r="C10" s="3" t="s">
        <v>27</v>
      </c>
      <c r="D10" s="25" t="s">
        <v>28</v>
      </c>
      <c r="E10" s="41">
        <f>'Indtasting af DK survey data'!F12</f>
        <v>0</v>
      </c>
      <c r="F10" s="41" t="s">
        <v>523</v>
      </c>
      <c r="H10" s="105" t="s">
        <v>542</v>
      </c>
      <c r="I10" s="106">
        <f>E160+E161</f>
        <v>175</v>
      </c>
    </row>
    <row r="11" spans="1:18" ht="15.75" thickBot="1" x14ac:dyDescent="0.3">
      <c r="A11" s="8" t="s">
        <v>29</v>
      </c>
      <c r="B11" s="9">
        <v>7</v>
      </c>
      <c r="C11" s="9" t="s">
        <v>30</v>
      </c>
      <c r="D11" s="26" t="s">
        <v>31</v>
      </c>
      <c r="E11" s="41">
        <f>'Indtasting af DK survey data'!F13</f>
        <v>0</v>
      </c>
      <c r="F11" s="41" t="s">
        <v>523</v>
      </c>
      <c r="H11" s="165" t="s">
        <v>541</v>
      </c>
      <c r="I11" s="166">
        <f>SUM(I3:I10)</f>
        <v>627</v>
      </c>
    </row>
    <row r="12" spans="1:18" x14ac:dyDescent="0.25">
      <c r="A12" s="117" t="s">
        <v>32</v>
      </c>
      <c r="B12" s="23">
        <v>12</v>
      </c>
      <c r="C12" s="23" t="s">
        <v>33</v>
      </c>
      <c r="D12" s="20" t="s">
        <v>34</v>
      </c>
      <c r="E12" s="41">
        <f>'Indtasting af DK survey data'!F14</f>
        <v>0</v>
      </c>
      <c r="F12" s="41" t="s">
        <v>523</v>
      </c>
    </row>
    <row r="13" spans="1:18" x14ac:dyDescent="0.25">
      <c r="A13" s="117" t="s">
        <v>35</v>
      </c>
      <c r="B13" s="23">
        <v>8</v>
      </c>
      <c r="C13" s="23" t="s">
        <v>36</v>
      </c>
      <c r="D13" s="20" t="s">
        <v>37</v>
      </c>
      <c r="E13" s="41">
        <f>'Indtasting af DK survey data'!F15</f>
        <v>0</v>
      </c>
      <c r="F13" s="41" t="s">
        <v>523</v>
      </c>
      <c r="H13" s="236" t="s">
        <v>632</v>
      </c>
      <c r="I13" s="236">
        <f>SUM(E170:E172)</f>
        <v>6</v>
      </c>
    </row>
    <row r="14" spans="1:18" x14ac:dyDescent="0.25">
      <c r="A14" s="117" t="s">
        <v>38</v>
      </c>
      <c r="B14" s="23">
        <v>9</v>
      </c>
      <c r="C14" s="23" t="s">
        <v>39</v>
      </c>
      <c r="D14" s="20" t="s">
        <v>40</v>
      </c>
      <c r="E14" s="41">
        <f>'Indtasting af DK survey data'!F16</f>
        <v>0</v>
      </c>
      <c r="F14" s="41" t="s">
        <v>523</v>
      </c>
      <c r="H14" s="44" t="s">
        <v>633</v>
      </c>
      <c r="I14" s="44">
        <f>I11+I13</f>
        <v>633</v>
      </c>
    </row>
    <row r="15" spans="1:18" x14ac:dyDescent="0.25">
      <c r="A15" s="117" t="s">
        <v>41</v>
      </c>
      <c r="B15" s="23">
        <v>10</v>
      </c>
      <c r="C15" s="23" t="s">
        <v>42</v>
      </c>
      <c r="D15" s="20" t="s">
        <v>43</v>
      </c>
      <c r="E15" s="41">
        <f>'Indtasting af DK survey data'!F17</f>
        <v>0</v>
      </c>
      <c r="F15" s="41" t="s">
        <v>523</v>
      </c>
    </row>
    <row r="16" spans="1:18" x14ac:dyDescent="0.25">
      <c r="A16" s="117" t="s">
        <v>44</v>
      </c>
      <c r="B16" s="23">
        <v>11</v>
      </c>
      <c r="C16" s="23" t="s">
        <v>45</v>
      </c>
      <c r="D16" s="20" t="s">
        <v>46</v>
      </c>
      <c r="E16" s="41">
        <f>'Indtasting af DK survey data'!F18</f>
        <v>0</v>
      </c>
      <c r="F16" s="41" t="s">
        <v>523</v>
      </c>
    </row>
    <row r="17" spans="1:8" x14ac:dyDescent="0.25">
      <c r="A17" s="117" t="s">
        <v>47</v>
      </c>
      <c r="B17" s="23">
        <v>13</v>
      </c>
      <c r="C17" s="23" t="s">
        <v>48</v>
      </c>
      <c r="D17" s="20" t="s">
        <v>49</v>
      </c>
      <c r="E17" s="41">
        <f>'Indtasting af DK survey data'!F19</f>
        <v>0</v>
      </c>
      <c r="F17" s="41" t="s">
        <v>523</v>
      </c>
      <c r="H17" s="44" t="s">
        <v>598</v>
      </c>
    </row>
    <row r="18" spans="1:8" x14ac:dyDescent="0.25">
      <c r="A18" s="117" t="s">
        <v>50</v>
      </c>
      <c r="B18" s="23">
        <v>14</v>
      </c>
      <c r="C18" s="23" t="s">
        <v>51</v>
      </c>
      <c r="D18" s="20" t="s">
        <v>52</v>
      </c>
      <c r="E18" s="41">
        <f>'Indtasting af DK survey data'!F20</f>
        <v>0</v>
      </c>
      <c r="F18" s="41" t="s">
        <v>523</v>
      </c>
    </row>
    <row r="19" spans="1:8" x14ac:dyDescent="0.25">
      <c r="A19" s="117" t="s">
        <v>53</v>
      </c>
      <c r="B19" s="23">
        <v>16</v>
      </c>
      <c r="C19" s="23" t="s">
        <v>54</v>
      </c>
      <c r="D19" s="20" t="s">
        <v>55</v>
      </c>
      <c r="E19" s="41">
        <f>'Indtasting af DK survey data'!F21</f>
        <v>2</v>
      </c>
      <c r="F19" s="41" t="s">
        <v>523</v>
      </c>
    </row>
    <row r="20" spans="1:8" x14ac:dyDescent="0.25">
      <c r="A20" s="117" t="s">
        <v>56</v>
      </c>
      <c r="B20" s="23">
        <v>17</v>
      </c>
      <c r="C20" s="23" t="s">
        <v>57</v>
      </c>
      <c r="D20" s="20" t="s">
        <v>58</v>
      </c>
      <c r="E20" s="41">
        <f>'Indtasting af DK survey data'!F22</f>
        <v>1</v>
      </c>
      <c r="F20" s="41" t="s">
        <v>523</v>
      </c>
    </row>
    <row r="21" spans="1:8" ht="15.75" thickBot="1" x14ac:dyDescent="0.3">
      <c r="A21" s="117" t="s">
        <v>59</v>
      </c>
      <c r="B21" s="23">
        <v>18</v>
      </c>
      <c r="C21" s="23" t="s">
        <v>60</v>
      </c>
      <c r="D21" s="20" t="s">
        <v>61</v>
      </c>
      <c r="E21" s="41">
        <f>'Indtasting af DK survey data'!F23</f>
        <v>0</v>
      </c>
      <c r="F21" s="41" t="s">
        <v>523</v>
      </c>
    </row>
    <row r="22" spans="1:8" x14ac:dyDescent="0.25">
      <c r="A22" s="2" t="s">
        <v>62</v>
      </c>
      <c r="B22" s="3">
        <v>15</v>
      </c>
      <c r="C22" s="3" t="s">
        <v>63</v>
      </c>
      <c r="D22" s="25" t="s">
        <v>64</v>
      </c>
      <c r="E22" s="41">
        <f>'Indtasting af DK survey data'!F24</f>
        <v>16</v>
      </c>
      <c r="F22" s="41" t="s">
        <v>523</v>
      </c>
    </row>
    <row r="23" spans="1:8" x14ac:dyDescent="0.25">
      <c r="A23" s="5" t="s">
        <v>65</v>
      </c>
      <c r="B23" s="6">
        <v>15</v>
      </c>
      <c r="C23" s="6" t="s">
        <v>66</v>
      </c>
      <c r="D23" s="33" t="s">
        <v>67</v>
      </c>
      <c r="E23" s="41">
        <f>'Indtasting af DK survey data'!F25</f>
        <v>2</v>
      </c>
      <c r="F23" s="41" t="s">
        <v>523</v>
      </c>
    </row>
    <row r="24" spans="1:8" x14ac:dyDescent="0.25">
      <c r="A24" s="5" t="s">
        <v>68</v>
      </c>
      <c r="B24" s="6">
        <v>15</v>
      </c>
      <c r="C24" s="6" t="s">
        <v>69</v>
      </c>
      <c r="D24" s="33" t="s">
        <v>70</v>
      </c>
      <c r="E24" s="41">
        <f>'Indtasting af DK survey data'!F26</f>
        <v>3</v>
      </c>
      <c r="F24" s="41" t="s">
        <v>523</v>
      </c>
    </row>
    <row r="25" spans="1:8" ht="15.75" thickBot="1" x14ac:dyDescent="0.3">
      <c r="A25" s="8" t="s">
        <v>71</v>
      </c>
      <c r="B25" s="9">
        <v>15</v>
      </c>
      <c r="C25" s="9" t="s">
        <v>72</v>
      </c>
      <c r="D25" s="26" t="s">
        <v>73</v>
      </c>
      <c r="E25" s="41">
        <f>'Indtasting af DK survey data'!F27</f>
        <v>1</v>
      </c>
      <c r="F25" s="41" t="s">
        <v>523</v>
      </c>
    </row>
    <row r="26" spans="1:8" x14ac:dyDescent="0.25">
      <c r="A26" s="2" t="s">
        <v>74</v>
      </c>
      <c r="B26" s="3">
        <v>19</v>
      </c>
      <c r="C26" s="3" t="s">
        <v>75</v>
      </c>
      <c r="D26" s="25" t="s">
        <v>76</v>
      </c>
      <c r="E26" s="41">
        <f>'Indtasting af DK survey data'!F28</f>
        <v>22</v>
      </c>
      <c r="F26" s="41" t="s">
        <v>523</v>
      </c>
    </row>
    <row r="27" spans="1:8" ht="15.75" thickBot="1" x14ac:dyDescent="0.3">
      <c r="A27" s="8" t="s">
        <v>77</v>
      </c>
      <c r="B27" s="9">
        <v>19</v>
      </c>
      <c r="C27" s="9" t="s">
        <v>78</v>
      </c>
      <c r="D27" s="26" t="s">
        <v>79</v>
      </c>
      <c r="E27" s="41">
        <f>'Indtasting af DK survey data'!F29</f>
        <v>1</v>
      </c>
      <c r="F27" s="41" t="s">
        <v>523</v>
      </c>
    </row>
    <row r="28" spans="1:8" x14ac:dyDescent="0.25">
      <c r="A28" s="117" t="s">
        <v>80</v>
      </c>
      <c r="B28" s="23">
        <v>20</v>
      </c>
      <c r="C28" s="23" t="s">
        <v>81</v>
      </c>
      <c r="D28" s="20" t="s">
        <v>500</v>
      </c>
      <c r="E28" s="41">
        <f>'Indtasting af DK survey data'!F30</f>
        <v>1</v>
      </c>
      <c r="F28" s="41" t="s">
        <v>523</v>
      </c>
    </row>
    <row r="29" spans="1:8" ht="15.75" thickBot="1" x14ac:dyDescent="0.3">
      <c r="A29" s="117" t="s">
        <v>82</v>
      </c>
      <c r="B29" s="23">
        <v>21</v>
      </c>
      <c r="C29" s="23" t="s">
        <v>83</v>
      </c>
      <c r="D29" s="20" t="s">
        <v>84</v>
      </c>
      <c r="E29" s="41">
        <f>'Indtasting af DK survey data'!F31</f>
        <v>5</v>
      </c>
      <c r="F29" s="41" t="s">
        <v>523</v>
      </c>
    </row>
    <row r="30" spans="1:8" x14ac:dyDescent="0.25">
      <c r="A30" s="2" t="s">
        <v>85</v>
      </c>
      <c r="B30" s="3">
        <v>22</v>
      </c>
      <c r="C30" s="3" t="s">
        <v>86</v>
      </c>
      <c r="D30" s="25" t="s">
        <v>87</v>
      </c>
      <c r="E30" s="41">
        <f>'Indtasting af DK survey data'!F32</f>
        <v>0</v>
      </c>
      <c r="F30" s="41" t="s">
        <v>523</v>
      </c>
    </row>
    <row r="31" spans="1:8" ht="15.75" thickBot="1" x14ac:dyDescent="0.3">
      <c r="A31" s="8" t="s">
        <v>88</v>
      </c>
      <c r="B31" s="9">
        <v>22</v>
      </c>
      <c r="C31" s="9" t="s">
        <v>89</v>
      </c>
      <c r="D31" s="26" t="s">
        <v>90</v>
      </c>
      <c r="E31" s="41">
        <f>'Indtasting af DK survey data'!F33</f>
        <v>4</v>
      </c>
      <c r="F31" s="41" t="s">
        <v>523</v>
      </c>
    </row>
    <row r="32" spans="1:8" x14ac:dyDescent="0.25">
      <c r="A32" s="117" t="s">
        <v>91</v>
      </c>
      <c r="B32" s="23">
        <v>23</v>
      </c>
      <c r="C32" s="23" t="s">
        <v>92</v>
      </c>
      <c r="D32" s="20" t="s">
        <v>93</v>
      </c>
      <c r="E32" s="41">
        <f>'Indtasting af DK survey data'!F34</f>
        <v>0</v>
      </c>
      <c r="F32" s="41" t="s">
        <v>523</v>
      </c>
    </row>
    <row r="33" spans="1:6" x14ac:dyDescent="0.25">
      <c r="A33" s="117" t="s">
        <v>94</v>
      </c>
      <c r="B33" s="23">
        <v>24</v>
      </c>
      <c r="C33" s="23" t="s">
        <v>95</v>
      </c>
      <c r="D33" s="20" t="s">
        <v>96</v>
      </c>
      <c r="E33" s="41">
        <f>'Indtasting af DK survey data'!F35</f>
        <v>1</v>
      </c>
      <c r="F33" s="41" t="s">
        <v>523</v>
      </c>
    </row>
    <row r="34" spans="1:6" x14ac:dyDescent="0.25">
      <c r="A34" s="117" t="s">
        <v>97</v>
      </c>
      <c r="B34" s="23">
        <v>25</v>
      </c>
      <c r="C34" s="23" t="s">
        <v>98</v>
      </c>
      <c r="D34" s="20" t="s">
        <v>99</v>
      </c>
      <c r="E34" s="41">
        <f>'Indtasting af DK survey data'!F36</f>
        <v>0</v>
      </c>
      <c r="F34" s="41" t="s">
        <v>523</v>
      </c>
    </row>
    <row r="35" spans="1:6" x14ac:dyDescent="0.25">
      <c r="A35" s="117" t="s">
        <v>100</v>
      </c>
      <c r="B35" s="23">
        <v>26</v>
      </c>
      <c r="C35" s="23" t="s">
        <v>101</v>
      </c>
      <c r="D35" s="20" t="s">
        <v>102</v>
      </c>
      <c r="E35" s="41">
        <f>'Indtasting af DK survey data'!F37</f>
        <v>0</v>
      </c>
      <c r="F35" s="41" t="s">
        <v>523</v>
      </c>
    </row>
    <row r="36" spans="1:6" x14ac:dyDescent="0.25">
      <c r="A36" s="117" t="s">
        <v>103</v>
      </c>
      <c r="B36" s="23">
        <v>27</v>
      </c>
      <c r="C36" s="23" t="s">
        <v>104</v>
      </c>
      <c r="D36" s="20" t="s">
        <v>105</v>
      </c>
      <c r="E36" s="41">
        <f>'Indtasting af DK survey data'!F38</f>
        <v>0</v>
      </c>
      <c r="F36" s="41" t="s">
        <v>523</v>
      </c>
    </row>
    <row r="37" spans="1:6" x14ac:dyDescent="0.25">
      <c r="A37" s="117" t="s">
        <v>106</v>
      </c>
      <c r="B37" s="23">
        <v>28</v>
      </c>
      <c r="C37" s="23" t="s">
        <v>107</v>
      </c>
      <c r="D37" s="20" t="s">
        <v>108</v>
      </c>
      <c r="E37" s="41">
        <f>'Indtasting af DK survey data'!F39</f>
        <v>0</v>
      </c>
      <c r="F37" s="41" t="s">
        <v>523</v>
      </c>
    </row>
    <row r="38" spans="1:6" x14ac:dyDescent="0.25">
      <c r="A38" s="117" t="s">
        <v>109</v>
      </c>
      <c r="B38" s="23">
        <v>29</v>
      </c>
      <c r="C38" s="23" t="s">
        <v>110</v>
      </c>
      <c r="D38" s="20" t="s">
        <v>111</v>
      </c>
      <c r="E38" s="41">
        <f>'Indtasting af DK survey data'!F40</f>
        <v>0</v>
      </c>
      <c r="F38" s="41" t="s">
        <v>523</v>
      </c>
    </row>
    <row r="39" spans="1:6" x14ac:dyDescent="0.25">
      <c r="A39" s="117" t="s">
        <v>112</v>
      </c>
      <c r="B39" s="23">
        <v>30</v>
      </c>
      <c r="C39" s="23" t="s">
        <v>113</v>
      </c>
      <c r="D39" s="20" t="s">
        <v>114</v>
      </c>
      <c r="E39" s="41">
        <f>'Indtasting af DK survey data'!F41</f>
        <v>0</v>
      </c>
      <c r="F39" s="41" t="s">
        <v>523</v>
      </c>
    </row>
    <row r="40" spans="1:6" x14ac:dyDescent="0.25">
      <c r="A40" s="117" t="s">
        <v>115</v>
      </c>
      <c r="B40" s="23">
        <v>31</v>
      </c>
      <c r="C40" s="23" t="s">
        <v>116</v>
      </c>
      <c r="D40" s="20" t="s">
        <v>117</v>
      </c>
      <c r="E40" s="41">
        <f>'Indtasting af DK survey data'!F42</f>
        <v>4</v>
      </c>
      <c r="F40" s="41" t="s">
        <v>523</v>
      </c>
    </row>
    <row r="41" spans="1:6" x14ac:dyDescent="0.25">
      <c r="A41" s="117" t="s">
        <v>118</v>
      </c>
      <c r="B41" s="23">
        <v>32</v>
      </c>
      <c r="C41" s="23" t="s">
        <v>119</v>
      </c>
      <c r="D41" s="20" t="s">
        <v>120</v>
      </c>
      <c r="E41" s="41">
        <f>'Indtasting af DK survey data'!F43</f>
        <v>99</v>
      </c>
      <c r="F41" s="41" t="s">
        <v>523</v>
      </c>
    </row>
    <row r="42" spans="1:6" ht="15.75" thickBot="1" x14ac:dyDescent="0.3">
      <c r="A42" s="117" t="s">
        <v>121</v>
      </c>
      <c r="B42" s="23">
        <v>33</v>
      </c>
      <c r="C42" s="23" t="s">
        <v>122</v>
      </c>
      <c r="D42" s="20" t="s">
        <v>123</v>
      </c>
      <c r="E42" s="41">
        <f>'Indtasting af DK survey data'!F44</f>
        <v>14</v>
      </c>
      <c r="F42" s="41" t="s">
        <v>523</v>
      </c>
    </row>
    <row r="43" spans="1:6" x14ac:dyDescent="0.25">
      <c r="A43" s="2" t="s">
        <v>124</v>
      </c>
      <c r="B43" s="3">
        <v>34</v>
      </c>
      <c r="C43" s="3" t="s">
        <v>125</v>
      </c>
      <c r="D43" s="25" t="s">
        <v>126</v>
      </c>
      <c r="E43" s="41">
        <f>'Indtasting af DK survey data'!F45</f>
        <v>0</v>
      </c>
      <c r="F43" s="41" t="s">
        <v>523</v>
      </c>
    </row>
    <row r="44" spans="1:6" ht="15.75" thickBot="1" x14ac:dyDescent="0.3">
      <c r="A44" s="8" t="s">
        <v>127</v>
      </c>
      <c r="B44" s="9">
        <v>34</v>
      </c>
      <c r="C44" s="9" t="s">
        <v>128</v>
      </c>
      <c r="D44" s="26" t="s">
        <v>129</v>
      </c>
      <c r="E44" s="41">
        <f>'Indtasting af DK survey data'!F46</f>
        <v>0</v>
      </c>
      <c r="F44" s="41" t="s">
        <v>523</v>
      </c>
    </row>
    <row r="45" spans="1:6" ht="15.75" thickBot="1" x14ac:dyDescent="0.3">
      <c r="A45" s="117" t="s">
        <v>130</v>
      </c>
      <c r="B45" s="23">
        <v>38</v>
      </c>
      <c r="C45" s="23" t="s">
        <v>131</v>
      </c>
      <c r="D45" s="20" t="s">
        <v>132</v>
      </c>
      <c r="E45" s="41">
        <f>'Indtasting af DK survey data'!F47</f>
        <v>0</v>
      </c>
      <c r="F45" s="41" t="s">
        <v>523</v>
      </c>
    </row>
    <row r="46" spans="1:6" x14ac:dyDescent="0.25">
      <c r="A46" s="2" t="s">
        <v>133</v>
      </c>
      <c r="B46" s="3">
        <v>35</v>
      </c>
      <c r="C46" s="3" t="s">
        <v>134</v>
      </c>
      <c r="D46" s="25" t="s">
        <v>135</v>
      </c>
      <c r="E46" s="41">
        <f>'Indtasting af DK survey data'!F48</f>
        <v>0</v>
      </c>
      <c r="F46" s="41" t="s">
        <v>523</v>
      </c>
    </row>
    <row r="47" spans="1:6" ht="15.75" thickBot="1" x14ac:dyDescent="0.3">
      <c r="A47" s="8" t="s">
        <v>136</v>
      </c>
      <c r="B47" s="9">
        <v>35</v>
      </c>
      <c r="C47" s="9" t="s">
        <v>137</v>
      </c>
      <c r="D47" s="26" t="s">
        <v>138</v>
      </c>
      <c r="E47" s="41">
        <f>'Indtasting af DK survey data'!F49</f>
        <v>0</v>
      </c>
      <c r="F47" s="41" t="s">
        <v>523</v>
      </c>
    </row>
    <row r="48" spans="1:6" ht="15.75" thickBot="1" x14ac:dyDescent="0.3">
      <c r="A48" s="117" t="s">
        <v>139</v>
      </c>
      <c r="B48" s="23">
        <v>36</v>
      </c>
      <c r="C48" s="23" t="s">
        <v>140</v>
      </c>
      <c r="D48" s="20" t="s">
        <v>141</v>
      </c>
      <c r="E48" s="41">
        <f>'Indtasting af DK survey data'!F50</f>
        <v>0</v>
      </c>
      <c r="F48" s="41" t="s">
        <v>523</v>
      </c>
    </row>
    <row r="49" spans="1:6" x14ac:dyDescent="0.25">
      <c r="A49" s="2" t="s">
        <v>142</v>
      </c>
      <c r="B49" s="3">
        <v>37</v>
      </c>
      <c r="C49" s="3" t="s">
        <v>143</v>
      </c>
      <c r="D49" s="25" t="s">
        <v>144</v>
      </c>
      <c r="E49" s="41">
        <f>'Indtasting af DK survey data'!F51</f>
        <v>0</v>
      </c>
      <c r="F49" s="41" t="s">
        <v>523</v>
      </c>
    </row>
    <row r="50" spans="1:6" x14ac:dyDescent="0.25">
      <c r="A50" s="5" t="s">
        <v>145</v>
      </c>
      <c r="B50" s="6">
        <v>37</v>
      </c>
      <c r="C50" s="6" t="s">
        <v>146</v>
      </c>
      <c r="D50" s="33" t="s">
        <v>147</v>
      </c>
      <c r="E50" s="41">
        <f>'Indtasting af DK survey data'!F52</f>
        <v>0</v>
      </c>
      <c r="F50" s="41" t="s">
        <v>523</v>
      </c>
    </row>
    <row r="51" spans="1:6" ht="15.75" thickBot="1" x14ac:dyDescent="0.3">
      <c r="A51" s="8" t="s">
        <v>148</v>
      </c>
      <c r="B51" s="9">
        <v>37</v>
      </c>
      <c r="C51" s="9" t="s">
        <v>149</v>
      </c>
      <c r="D51" s="26" t="s">
        <v>150</v>
      </c>
      <c r="E51" s="41">
        <f>'Indtasting af DK survey data'!F53</f>
        <v>0</v>
      </c>
      <c r="F51" s="41" t="s">
        <v>523</v>
      </c>
    </row>
    <row r="52" spans="1:6" x14ac:dyDescent="0.25">
      <c r="A52" s="2" t="s">
        <v>151</v>
      </c>
      <c r="B52" s="3">
        <v>39</v>
      </c>
      <c r="C52" s="3" t="s">
        <v>152</v>
      </c>
      <c r="D52" s="25" t="s">
        <v>153</v>
      </c>
      <c r="E52" s="41">
        <f>'Indtasting af DK survey data'!F54</f>
        <v>5</v>
      </c>
      <c r="F52" s="41" t="s">
        <v>523</v>
      </c>
    </row>
    <row r="53" spans="1:6" ht="15.75" thickBot="1" x14ac:dyDescent="0.3">
      <c r="A53" s="8" t="s">
        <v>154</v>
      </c>
      <c r="B53" s="9">
        <v>39</v>
      </c>
      <c r="C53" s="9" t="s">
        <v>155</v>
      </c>
      <c r="D53" s="26" t="s">
        <v>156</v>
      </c>
      <c r="E53" s="41">
        <f>'Indtasting af DK survey data'!F55</f>
        <v>1</v>
      </c>
      <c r="F53" s="41" t="s">
        <v>523</v>
      </c>
    </row>
    <row r="54" spans="1:6" x14ac:dyDescent="0.25">
      <c r="A54" s="117" t="s">
        <v>157</v>
      </c>
      <c r="B54" s="23">
        <v>40</v>
      </c>
      <c r="C54" s="23" t="s">
        <v>158</v>
      </c>
      <c r="D54" s="20" t="s">
        <v>159</v>
      </c>
      <c r="E54" s="41">
        <f>'Indtasting af DK survey data'!F56</f>
        <v>3</v>
      </c>
      <c r="F54" s="41" t="s">
        <v>523</v>
      </c>
    </row>
    <row r="55" spans="1:6" x14ac:dyDescent="0.25">
      <c r="A55" s="117" t="s">
        <v>160</v>
      </c>
      <c r="B55" s="23">
        <v>41</v>
      </c>
      <c r="C55" s="23" t="s">
        <v>161</v>
      </c>
      <c r="D55" s="20" t="s">
        <v>162</v>
      </c>
      <c r="E55" s="41">
        <f>'Indtasting af DK survey data'!F57</f>
        <v>1</v>
      </c>
      <c r="F55" s="41" t="s">
        <v>523</v>
      </c>
    </row>
    <row r="56" spans="1:6" x14ac:dyDescent="0.25">
      <c r="A56" s="117" t="s">
        <v>163</v>
      </c>
      <c r="B56" s="23">
        <v>42</v>
      </c>
      <c r="C56" s="23" t="s">
        <v>164</v>
      </c>
      <c r="D56" s="20" t="s">
        <v>165</v>
      </c>
      <c r="E56" s="41">
        <f>'Indtasting af DK survey data'!F58</f>
        <v>0</v>
      </c>
      <c r="F56" s="41" t="s">
        <v>523</v>
      </c>
    </row>
    <row r="57" spans="1:6" ht="15.75" thickBot="1" x14ac:dyDescent="0.3">
      <c r="A57" s="117" t="s">
        <v>166</v>
      </c>
      <c r="B57" s="23">
        <v>43</v>
      </c>
      <c r="C57" s="23" t="s">
        <v>167</v>
      </c>
      <c r="D57" s="20" t="s">
        <v>168</v>
      </c>
      <c r="E57" s="41">
        <f>'Indtasting af DK survey data'!F59</f>
        <v>3</v>
      </c>
      <c r="F57" s="41" t="s">
        <v>523</v>
      </c>
    </row>
    <row r="58" spans="1:6" x14ac:dyDescent="0.25">
      <c r="A58" s="2" t="s">
        <v>169</v>
      </c>
      <c r="B58" s="3">
        <v>44</v>
      </c>
      <c r="C58" s="3" t="s">
        <v>170</v>
      </c>
      <c r="D58" s="25" t="s">
        <v>171</v>
      </c>
      <c r="E58" s="41">
        <f>'Indtasting af DK survey data'!F60</f>
        <v>0</v>
      </c>
      <c r="F58" s="41" t="s">
        <v>523</v>
      </c>
    </row>
    <row r="59" spans="1:6" ht="15.75" thickBot="1" x14ac:dyDescent="0.3">
      <c r="A59" s="8" t="s">
        <v>172</v>
      </c>
      <c r="B59" s="9">
        <v>44</v>
      </c>
      <c r="C59" s="9" t="s">
        <v>173</v>
      </c>
      <c r="D59" s="26" t="s">
        <v>174</v>
      </c>
      <c r="E59" s="41">
        <f>'Indtasting af DK survey data'!F61</f>
        <v>0</v>
      </c>
      <c r="F59" s="41" t="s">
        <v>523</v>
      </c>
    </row>
    <row r="60" spans="1:6" x14ac:dyDescent="0.25">
      <c r="A60" s="30" t="s">
        <v>462</v>
      </c>
      <c r="B60" s="31">
        <v>45</v>
      </c>
      <c r="C60" s="31" t="s">
        <v>175</v>
      </c>
      <c r="D60" s="32" t="s">
        <v>534</v>
      </c>
      <c r="E60" s="38">
        <f>'Indtasting af DK survey data'!F62+'Indtasting af DK survey data'!F63</f>
        <v>7</v>
      </c>
      <c r="F60" s="41" t="s">
        <v>523</v>
      </c>
    </row>
    <row r="61" spans="1:6" x14ac:dyDescent="0.25">
      <c r="A61" s="117" t="s">
        <v>176</v>
      </c>
      <c r="B61" s="23">
        <v>64</v>
      </c>
      <c r="C61" s="23" t="s">
        <v>177</v>
      </c>
      <c r="D61" s="20" t="s">
        <v>178</v>
      </c>
      <c r="E61" s="41">
        <f>'Indtasting af DK survey data'!F64</f>
        <v>1</v>
      </c>
      <c r="F61" s="41" t="s">
        <v>523</v>
      </c>
    </row>
    <row r="62" spans="1:6" x14ac:dyDescent="0.25">
      <c r="A62" s="117" t="s">
        <v>179</v>
      </c>
      <c r="B62" s="23">
        <v>121</v>
      </c>
      <c r="C62" s="23" t="s">
        <v>180</v>
      </c>
      <c r="D62" s="20" t="s">
        <v>181</v>
      </c>
      <c r="E62" s="41">
        <f>'Indtasting af DK survey data'!F65</f>
        <v>0</v>
      </c>
      <c r="F62" s="41" t="s">
        <v>523</v>
      </c>
    </row>
    <row r="63" spans="1:6" x14ac:dyDescent="0.25">
      <c r="A63" s="117" t="s">
        <v>182</v>
      </c>
      <c r="B63" s="23">
        <v>98</v>
      </c>
      <c r="C63" s="23" t="s">
        <v>183</v>
      </c>
      <c r="D63" s="20" t="s">
        <v>184</v>
      </c>
      <c r="E63" s="41">
        <f>'Indtasting af DK survey data'!F66</f>
        <v>26</v>
      </c>
      <c r="F63" s="41" t="s">
        <v>523</v>
      </c>
    </row>
    <row r="64" spans="1:6" x14ac:dyDescent="0.25">
      <c r="A64" s="117" t="s">
        <v>185</v>
      </c>
      <c r="B64" s="23">
        <v>99</v>
      </c>
      <c r="C64" s="23" t="s">
        <v>186</v>
      </c>
      <c r="D64" s="20" t="s">
        <v>187</v>
      </c>
      <c r="E64" s="41">
        <f>'Indtasting af DK survey data'!F67</f>
        <v>0</v>
      </c>
      <c r="F64" s="41" t="s">
        <v>523</v>
      </c>
    </row>
    <row r="65" spans="1:6" ht="15.75" thickBot="1" x14ac:dyDescent="0.3">
      <c r="A65" s="117" t="s">
        <v>188</v>
      </c>
      <c r="B65" s="23">
        <v>101</v>
      </c>
      <c r="C65" s="23" t="s">
        <v>189</v>
      </c>
      <c r="D65" s="20" t="s">
        <v>190</v>
      </c>
      <c r="E65" s="41">
        <f>'Indtasting af DK survey data'!F68</f>
        <v>1</v>
      </c>
      <c r="F65" s="41" t="s">
        <v>523</v>
      </c>
    </row>
    <row r="66" spans="1:6" x14ac:dyDescent="0.25">
      <c r="A66" s="30" t="s">
        <v>191</v>
      </c>
      <c r="B66" s="31">
        <v>102</v>
      </c>
      <c r="C66" s="31" t="s">
        <v>192</v>
      </c>
      <c r="D66" s="32" t="s">
        <v>496</v>
      </c>
      <c r="E66" s="38">
        <f>'Indtasting af DK survey data'!F69+'Indtasting af DK survey data'!F70</f>
        <v>0</v>
      </c>
      <c r="F66" s="41" t="s">
        <v>523</v>
      </c>
    </row>
    <row r="67" spans="1:6" x14ac:dyDescent="0.25">
      <c r="A67" s="117" t="s">
        <v>193</v>
      </c>
      <c r="B67" s="23">
        <v>104</v>
      </c>
      <c r="C67" s="23" t="s">
        <v>197</v>
      </c>
      <c r="D67" s="20" t="s">
        <v>195</v>
      </c>
      <c r="E67" s="41">
        <f>'Indtasting af DK survey data'!F71</f>
        <v>0</v>
      </c>
      <c r="F67" s="41" t="s">
        <v>523</v>
      </c>
    </row>
    <row r="68" spans="1:6" ht="15.75" thickBot="1" x14ac:dyDescent="0.3">
      <c r="A68" s="117" t="s">
        <v>196</v>
      </c>
      <c r="B68" s="23">
        <v>103</v>
      </c>
      <c r="C68" s="23" t="s">
        <v>200</v>
      </c>
      <c r="D68" s="20" t="s">
        <v>198</v>
      </c>
      <c r="E68" s="41">
        <f>'Indtasting af DK survey data'!F72</f>
        <v>0</v>
      </c>
      <c r="F68" s="41" t="s">
        <v>523</v>
      </c>
    </row>
    <row r="69" spans="1:6" x14ac:dyDescent="0.25">
      <c r="A69" s="2" t="s">
        <v>199</v>
      </c>
      <c r="B69" s="3">
        <v>46</v>
      </c>
      <c r="C69" s="3" t="s">
        <v>203</v>
      </c>
      <c r="D69" s="25" t="s">
        <v>201</v>
      </c>
      <c r="E69" s="41">
        <f>'Indtasting af DK survey data'!F73</f>
        <v>125</v>
      </c>
      <c r="F69" s="41" t="s">
        <v>523</v>
      </c>
    </row>
    <row r="70" spans="1:6" x14ac:dyDescent="0.25">
      <c r="A70" s="5" t="s">
        <v>202</v>
      </c>
      <c r="B70" s="6">
        <v>46</v>
      </c>
      <c r="C70" s="6" t="s">
        <v>206</v>
      </c>
      <c r="D70" s="33" t="s">
        <v>204</v>
      </c>
      <c r="E70" s="41">
        <f>'Indtasting af DK survey data'!F74</f>
        <v>14</v>
      </c>
      <c r="F70" s="41" t="s">
        <v>523</v>
      </c>
    </row>
    <row r="71" spans="1:6" x14ac:dyDescent="0.25">
      <c r="A71" s="5" t="s">
        <v>205</v>
      </c>
      <c r="B71" s="6">
        <v>46</v>
      </c>
      <c r="C71" s="6" t="s">
        <v>209</v>
      </c>
      <c r="D71" s="33" t="s">
        <v>207</v>
      </c>
      <c r="E71" s="41">
        <f>'Indtasting af DK survey data'!F75</f>
        <v>0</v>
      </c>
      <c r="F71" s="41" t="s">
        <v>523</v>
      </c>
    </row>
    <row r="72" spans="1:6" x14ac:dyDescent="0.25">
      <c r="A72" s="5" t="s">
        <v>208</v>
      </c>
      <c r="B72" s="6">
        <v>46</v>
      </c>
      <c r="C72" s="6" t="s">
        <v>212</v>
      </c>
      <c r="D72" s="33" t="s">
        <v>210</v>
      </c>
      <c r="E72" s="41">
        <f>'Indtasting af DK survey data'!F76</f>
        <v>0</v>
      </c>
      <c r="F72" s="41" t="s">
        <v>523</v>
      </c>
    </row>
    <row r="73" spans="1:6" x14ac:dyDescent="0.25">
      <c r="A73" s="5" t="s">
        <v>211</v>
      </c>
      <c r="B73" s="6">
        <v>46</v>
      </c>
      <c r="C73" s="6" t="s">
        <v>215</v>
      </c>
      <c r="D73" s="33" t="s">
        <v>213</v>
      </c>
      <c r="E73" s="41">
        <f>'Indtasting af DK survey data'!F77</f>
        <v>0</v>
      </c>
      <c r="F73" s="41" t="s">
        <v>523</v>
      </c>
    </row>
    <row r="74" spans="1:6" x14ac:dyDescent="0.25">
      <c r="A74" s="5" t="s">
        <v>214</v>
      </c>
      <c r="B74" s="6">
        <v>46</v>
      </c>
      <c r="C74" s="6" t="s">
        <v>218</v>
      </c>
      <c r="D74" s="33" t="s">
        <v>216</v>
      </c>
      <c r="E74" s="41">
        <f>'Indtasting af DK survey data'!F78</f>
        <v>0</v>
      </c>
      <c r="F74" s="41" t="s">
        <v>523</v>
      </c>
    </row>
    <row r="75" spans="1:6" x14ac:dyDescent="0.25">
      <c r="A75" s="5" t="s">
        <v>217</v>
      </c>
      <c r="B75" s="6">
        <v>46</v>
      </c>
      <c r="C75" s="6" t="s">
        <v>221</v>
      </c>
      <c r="D75" s="33" t="s">
        <v>219</v>
      </c>
      <c r="E75" s="41">
        <f>'Indtasting af DK survey data'!F79</f>
        <v>0</v>
      </c>
      <c r="F75" s="41" t="s">
        <v>523</v>
      </c>
    </row>
    <row r="76" spans="1:6" x14ac:dyDescent="0.25">
      <c r="A76" s="5" t="s">
        <v>220</v>
      </c>
      <c r="B76" s="6">
        <v>46</v>
      </c>
      <c r="C76" s="6" t="s">
        <v>224</v>
      </c>
      <c r="D76" s="33" t="s">
        <v>222</v>
      </c>
      <c r="E76" s="41">
        <f>'Indtasting af DK survey data'!F80</f>
        <v>0</v>
      </c>
      <c r="F76" s="41" t="s">
        <v>523</v>
      </c>
    </row>
    <row r="77" spans="1:6" x14ac:dyDescent="0.25">
      <c r="A77" s="5" t="s">
        <v>223</v>
      </c>
      <c r="B77" s="6">
        <v>46</v>
      </c>
      <c r="C77" s="6" t="s">
        <v>227</v>
      </c>
      <c r="D77" s="33" t="s">
        <v>225</v>
      </c>
      <c r="E77" s="41">
        <f>'Indtasting af DK survey data'!F81</f>
        <v>0</v>
      </c>
      <c r="F77" s="41" t="s">
        <v>523</v>
      </c>
    </row>
    <row r="78" spans="1:6" x14ac:dyDescent="0.25">
      <c r="A78" s="5" t="s">
        <v>226</v>
      </c>
      <c r="B78" s="6">
        <v>46</v>
      </c>
      <c r="C78" s="6" t="s">
        <v>229</v>
      </c>
      <c r="D78" s="33" t="s">
        <v>501</v>
      </c>
      <c r="E78" s="41">
        <f>'Indtasting af DK survey data'!F82</f>
        <v>0</v>
      </c>
      <c r="F78" s="41" t="s">
        <v>523</v>
      </c>
    </row>
    <row r="79" spans="1:6" x14ac:dyDescent="0.25">
      <c r="A79" s="5" t="s">
        <v>228</v>
      </c>
      <c r="B79" s="6">
        <v>46</v>
      </c>
      <c r="C79" s="6" t="s">
        <v>232</v>
      </c>
      <c r="D79" s="33" t="s">
        <v>230</v>
      </c>
      <c r="E79" s="41">
        <f>'Indtasting af DK survey data'!F83</f>
        <v>0</v>
      </c>
      <c r="F79" s="41" t="s">
        <v>523</v>
      </c>
    </row>
    <row r="80" spans="1:6" ht="15.75" thickBot="1" x14ac:dyDescent="0.3">
      <c r="A80" s="8" t="s">
        <v>231</v>
      </c>
      <c r="B80" s="9">
        <v>46</v>
      </c>
      <c r="C80" s="9" t="s">
        <v>235</v>
      </c>
      <c r="D80" s="26" t="s">
        <v>233</v>
      </c>
      <c r="E80" s="41">
        <f>'Indtasting af DK survey data'!F84</f>
        <v>0</v>
      </c>
      <c r="F80" s="41" t="s">
        <v>523</v>
      </c>
    </row>
    <row r="81" spans="1:6" x14ac:dyDescent="0.25">
      <c r="A81" s="2" t="s">
        <v>234</v>
      </c>
      <c r="B81" s="3">
        <v>47</v>
      </c>
      <c r="C81" s="3" t="s">
        <v>238</v>
      </c>
      <c r="D81" s="25" t="s">
        <v>236</v>
      </c>
      <c r="E81" s="41">
        <f>'Indtasting af DK survey data'!F85</f>
        <v>0</v>
      </c>
      <c r="F81" s="41" t="s">
        <v>523</v>
      </c>
    </row>
    <row r="82" spans="1:6" x14ac:dyDescent="0.25">
      <c r="A82" s="5" t="s">
        <v>237</v>
      </c>
      <c r="B82" s="6">
        <v>47</v>
      </c>
      <c r="C82" s="6" t="s">
        <v>241</v>
      </c>
      <c r="D82" s="33" t="s">
        <v>239</v>
      </c>
      <c r="E82" s="41">
        <f>'Indtasting af DK survey data'!F86</f>
        <v>0</v>
      </c>
      <c r="F82" s="41" t="s">
        <v>523</v>
      </c>
    </row>
    <row r="83" spans="1:6" ht="15.75" thickBot="1" x14ac:dyDescent="0.3">
      <c r="A83" s="8" t="s">
        <v>240</v>
      </c>
      <c r="B83" s="9">
        <v>47</v>
      </c>
      <c r="C83" s="9" t="s">
        <v>244</v>
      </c>
      <c r="D83" s="26" t="s">
        <v>242</v>
      </c>
      <c r="E83" s="41">
        <f>'Indtasting af DK survey data'!F87</f>
        <v>0</v>
      </c>
      <c r="F83" s="41" t="s">
        <v>523</v>
      </c>
    </row>
    <row r="84" spans="1:6" x14ac:dyDescent="0.25">
      <c r="A84" s="117" t="s">
        <v>252</v>
      </c>
      <c r="B84" s="23">
        <v>105</v>
      </c>
      <c r="C84" s="23" t="s">
        <v>256</v>
      </c>
      <c r="D84" s="20" t="s">
        <v>254</v>
      </c>
      <c r="E84" s="41">
        <f>'Indtasting af DK survey data'!F91</f>
        <v>0</v>
      </c>
      <c r="F84" s="41" t="s">
        <v>523</v>
      </c>
    </row>
    <row r="85" spans="1:6" x14ac:dyDescent="0.25">
      <c r="A85" s="117" t="s">
        <v>255</v>
      </c>
      <c r="B85" s="23">
        <v>113</v>
      </c>
      <c r="C85" s="23" t="s">
        <v>259</v>
      </c>
      <c r="D85" s="20" t="s">
        <v>257</v>
      </c>
      <c r="E85" s="41">
        <f>'Indtasting af DK survey data'!F92</f>
        <v>2</v>
      </c>
      <c r="F85" s="41" t="s">
        <v>523</v>
      </c>
    </row>
    <row r="86" spans="1:6" x14ac:dyDescent="0.25">
      <c r="A86" s="117" t="s">
        <v>258</v>
      </c>
      <c r="B86" s="23">
        <v>114</v>
      </c>
      <c r="C86" s="23" t="s">
        <v>262</v>
      </c>
      <c r="D86" s="20" t="s">
        <v>260</v>
      </c>
      <c r="E86" s="41">
        <f>'Indtasting af DK survey data'!F93</f>
        <v>0</v>
      </c>
      <c r="F86" s="41" t="s">
        <v>523</v>
      </c>
    </row>
    <row r="87" spans="1:6" x14ac:dyDescent="0.25">
      <c r="A87" s="117" t="s">
        <v>261</v>
      </c>
      <c r="B87" s="23">
        <v>115</v>
      </c>
      <c r="C87" s="23" t="s">
        <v>265</v>
      </c>
      <c r="D87" s="20" t="s">
        <v>263</v>
      </c>
      <c r="E87" s="41">
        <f>'Indtasting af DK survey data'!F94</f>
        <v>7</v>
      </c>
      <c r="F87" s="41" t="s">
        <v>523</v>
      </c>
    </row>
    <row r="88" spans="1:6" ht="15.75" thickBot="1" x14ac:dyDescent="0.3">
      <c r="A88" s="117" t="s">
        <v>264</v>
      </c>
      <c r="B88" s="23">
        <v>116</v>
      </c>
      <c r="C88" s="23" t="s">
        <v>268</v>
      </c>
      <c r="D88" s="20" t="s">
        <v>266</v>
      </c>
      <c r="E88" s="41">
        <f>'Indtasting af DK survey data'!F95</f>
        <v>2</v>
      </c>
      <c r="F88" s="42" t="s">
        <v>523</v>
      </c>
    </row>
    <row r="89" spans="1:6" x14ac:dyDescent="0.25">
      <c r="A89" s="117" t="s">
        <v>267</v>
      </c>
      <c r="B89" s="23">
        <v>49</v>
      </c>
      <c r="C89" s="23" t="s">
        <v>272</v>
      </c>
      <c r="D89" s="20" t="s">
        <v>269</v>
      </c>
      <c r="E89" s="34">
        <f>'Indtasting af DK survey data'!F96</f>
        <v>31</v>
      </c>
      <c r="F89" s="34" t="s">
        <v>524</v>
      </c>
    </row>
    <row r="90" spans="1:6" ht="15.75" thickBot="1" x14ac:dyDescent="0.3">
      <c r="A90" s="117" t="s">
        <v>271</v>
      </c>
      <c r="B90" s="23">
        <v>50</v>
      </c>
      <c r="C90" s="23" t="s">
        <v>275</v>
      </c>
      <c r="D90" s="20" t="s">
        <v>273</v>
      </c>
      <c r="E90" s="35">
        <f>'Indtasting af DK survey data'!F97</f>
        <v>0</v>
      </c>
      <c r="F90" s="35" t="s">
        <v>524</v>
      </c>
    </row>
    <row r="91" spans="1:6" x14ac:dyDescent="0.25">
      <c r="A91" s="2" t="s">
        <v>274</v>
      </c>
      <c r="B91" s="3">
        <v>52</v>
      </c>
      <c r="C91" s="3" t="s">
        <v>278</v>
      </c>
      <c r="D91" s="4" t="s">
        <v>276</v>
      </c>
      <c r="E91" s="35">
        <f>'Indtasting af DK survey data'!F98</f>
        <v>0</v>
      </c>
      <c r="F91" s="35" t="s">
        <v>524</v>
      </c>
    </row>
    <row r="92" spans="1:6" x14ac:dyDescent="0.25">
      <c r="A92" s="5" t="s">
        <v>277</v>
      </c>
      <c r="B92" s="6">
        <v>52</v>
      </c>
      <c r="C92" s="6" t="s">
        <v>281</v>
      </c>
      <c r="D92" s="7" t="s">
        <v>279</v>
      </c>
      <c r="E92" s="35">
        <f>'Indtasting af DK survey data'!F99</f>
        <v>0</v>
      </c>
      <c r="F92" s="35" t="s">
        <v>524</v>
      </c>
    </row>
    <row r="93" spans="1:6" ht="15.75" thickBot="1" x14ac:dyDescent="0.3">
      <c r="A93" s="8" t="s">
        <v>280</v>
      </c>
      <c r="B93" s="9">
        <v>52</v>
      </c>
      <c r="C93" s="9" t="s">
        <v>284</v>
      </c>
      <c r="D93" s="10" t="s">
        <v>282</v>
      </c>
      <c r="E93" s="35">
        <f>'Indtasting af DK survey data'!F100</f>
        <v>0</v>
      </c>
      <c r="F93" s="35" t="s">
        <v>524</v>
      </c>
    </row>
    <row r="94" spans="1:6" x14ac:dyDescent="0.25">
      <c r="A94" s="2" t="s">
        <v>283</v>
      </c>
      <c r="B94" s="3">
        <v>53</v>
      </c>
      <c r="C94" s="3" t="s">
        <v>287</v>
      </c>
      <c r="D94" s="25" t="s">
        <v>285</v>
      </c>
      <c r="E94" s="35">
        <f>'Indtasting af DK survey data'!F101</f>
        <v>2</v>
      </c>
      <c r="F94" s="35" t="s">
        <v>524</v>
      </c>
    </row>
    <row r="95" spans="1:6" x14ac:dyDescent="0.25">
      <c r="A95" s="5" t="s">
        <v>286</v>
      </c>
      <c r="B95" s="6">
        <v>53</v>
      </c>
      <c r="C95" s="6" t="s">
        <v>290</v>
      </c>
      <c r="D95" s="33" t="s">
        <v>288</v>
      </c>
      <c r="E95" s="35">
        <f>'Indtasting af DK survey data'!F102</f>
        <v>0</v>
      </c>
      <c r="F95" s="35" t="s">
        <v>524</v>
      </c>
    </row>
    <row r="96" spans="1:6" ht="15.75" thickBot="1" x14ac:dyDescent="0.3">
      <c r="A96" s="8" t="s">
        <v>289</v>
      </c>
      <c r="B96" s="9">
        <v>53</v>
      </c>
      <c r="C96" s="9" t="s">
        <v>293</v>
      </c>
      <c r="D96" s="26" t="s">
        <v>291</v>
      </c>
      <c r="E96" s="35">
        <f>'Indtasting af DK survey data'!F103</f>
        <v>2</v>
      </c>
      <c r="F96" s="35" t="s">
        <v>524</v>
      </c>
    </row>
    <row r="97" spans="1:6" ht="15.75" thickBot="1" x14ac:dyDescent="0.3">
      <c r="A97" s="117" t="s">
        <v>292</v>
      </c>
      <c r="B97" s="23">
        <v>97</v>
      </c>
      <c r="C97" s="23" t="s">
        <v>296</v>
      </c>
      <c r="D97" s="20" t="s">
        <v>294</v>
      </c>
      <c r="E97" s="36">
        <f>'Indtasting af DK survey data'!F104</f>
        <v>0</v>
      </c>
      <c r="F97" s="36" t="s">
        <v>524</v>
      </c>
    </row>
    <row r="98" spans="1:6" x14ac:dyDescent="0.25">
      <c r="A98" s="117" t="s">
        <v>295</v>
      </c>
      <c r="B98" s="23">
        <v>54</v>
      </c>
      <c r="C98" s="23" t="s">
        <v>300</v>
      </c>
      <c r="D98" s="20" t="s">
        <v>297</v>
      </c>
      <c r="E98" s="41">
        <f>'Indtasting af DK survey data'!F105</f>
        <v>3</v>
      </c>
      <c r="F98" s="40" t="s">
        <v>525</v>
      </c>
    </row>
    <row r="99" spans="1:6" ht="15.75" thickBot="1" x14ac:dyDescent="0.3">
      <c r="A99" s="117" t="s">
        <v>299</v>
      </c>
      <c r="B99" s="23">
        <v>57</v>
      </c>
      <c r="C99" s="23" t="s">
        <v>303</v>
      </c>
      <c r="D99" s="20" t="s">
        <v>301</v>
      </c>
      <c r="E99" s="41">
        <f>'Indtasting af DK survey data'!F106</f>
        <v>0</v>
      </c>
      <c r="F99" s="41" t="s">
        <v>525</v>
      </c>
    </row>
    <row r="100" spans="1:6" x14ac:dyDescent="0.25">
      <c r="A100" s="2" t="s">
        <v>302</v>
      </c>
      <c r="B100" s="3">
        <v>56</v>
      </c>
      <c r="C100" s="3" t="s">
        <v>306</v>
      </c>
      <c r="D100" s="25" t="s">
        <v>304</v>
      </c>
      <c r="E100" s="41">
        <f>'Indtasting af DK survey data'!F107</f>
        <v>0</v>
      </c>
      <c r="F100" s="41" t="s">
        <v>525</v>
      </c>
    </row>
    <row r="101" spans="1:6" ht="15.75" thickBot="1" x14ac:dyDescent="0.3">
      <c r="A101" s="8" t="s">
        <v>305</v>
      </c>
      <c r="B101" s="9">
        <v>56</v>
      </c>
      <c r="C101" s="9" t="s">
        <v>309</v>
      </c>
      <c r="D101" s="26" t="s">
        <v>307</v>
      </c>
      <c r="E101" s="41">
        <f>'Indtasting af DK survey data'!F108</f>
        <v>1</v>
      </c>
      <c r="F101" s="41" t="s">
        <v>525</v>
      </c>
    </row>
    <row r="102" spans="1:6" ht="15.75" thickBot="1" x14ac:dyDescent="0.3">
      <c r="A102" s="117" t="s">
        <v>308</v>
      </c>
      <c r="B102" s="23">
        <v>55</v>
      </c>
      <c r="C102" s="23" t="s">
        <v>312</v>
      </c>
      <c r="D102" s="20" t="s">
        <v>310</v>
      </c>
      <c r="E102" s="41">
        <f>'Indtasting af DK survey data'!F109</f>
        <v>0</v>
      </c>
      <c r="F102" s="41" t="s">
        <v>525</v>
      </c>
    </row>
    <row r="103" spans="1:6" x14ac:dyDescent="0.25">
      <c r="A103" s="2" t="s">
        <v>311</v>
      </c>
      <c r="B103" s="3">
        <v>59</v>
      </c>
      <c r="C103" s="3" t="s">
        <v>315</v>
      </c>
      <c r="D103" s="25" t="s">
        <v>313</v>
      </c>
      <c r="E103" s="41">
        <f>'Indtasting af DK survey data'!F110</f>
        <v>3</v>
      </c>
      <c r="F103" s="41" t="s">
        <v>525</v>
      </c>
    </row>
    <row r="104" spans="1:6" x14ac:dyDescent="0.25">
      <c r="A104" s="5" t="s">
        <v>314</v>
      </c>
      <c r="B104" s="6">
        <v>59</v>
      </c>
      <c r="C104" s="6" t="s">
        <v>318</v>
      </c>
      <c r="D104" s="33" t="s">
        <v>316</v>
      </c>
      <c r="E104" s="41">
        <f>'Indtasting af DK survey data'!F111</f>
        <v>0</v>
      </c>
      <c r="F104" s="41" t="s">
        <v>525</v>
      </c>
    </row>
    <row r="105" spans="1:6" ht="15.75" thickBot="1" x14ac:dyDescent="0.3">
      <c r="A105" s="8" t="s">
        <v>317</v>
      </c>
      <c r="B105" s="9">
        <v>59</v>
      </c>
      <c r="C105" s="9" t="s">
        <v>321</v>
      </c>
      <c r="D105" s="26" t="s">
        <v>319</v>
      </c>
      <c r="E105" s="41">
        <f>'Indtasting af DK survey data'!F112</f>
        <v>1</v>
      </c>
      <c r="F105" s="41" t="s">
        <v>525</v>
      </c>
    </row>
    <row r="106" spans="1:6" ht="15.75" thickBot="1" x14ac:dyDescent="0.3">
      <c r="A106" s="117" t="s">
        <v>320</v>
      </c>
      <c r="B106" s="23">
        <v>100</v>
      </c>
      <c r="C106" s="23" t="s">
        <v>324</v>
      </c>
      <c r="D106" s="20" t="s">
        <v>322</v>
      </c>
      <c r="E106" s="41">
        <f>'Indtasting af DK survey data'!F113</f>
        <v>0</v>
      </c>
      <c r="F106" s="41" t="s">
        <v>525</v>
      </c>
    </row>
    <row r="107" spans="1:6" x14ac:dyDescent="0.25">
      <c r="A107" s="117" t="s">
        <v>323</v>
      </c>
      <c r="B107" s="23">
        <v>60</v>
      </c>
      <c r="C107" s="23" t="s">
        <v>328</v>
      </c>
      <c r="D107" s="20" t="s">
        <v>325</v>
      </c>
      <c r="E107" s="34">
        <f>'Indtasting af DK survey data'!F114</f>
        <v>0</v>
      </c>
      <c r="F107" s="34" t="s">
        <v>526</v>
      </c>
    </row>
    <row r="108" spans="1:6" x14ac:dyDescent="0.25">
      <c r="A108" s="117" t="s">
        <v>327</v>
      </c>
      <c r="B108" s="23">
        <v>61</v>
      </c>
      <c r="C108" s="23" t="s">
        <v>331</v>
      </c>
      <c r="D108" s="20" t="s">
        <v>329</v>
      </c>
      <c r="E108" s="35">
        <f>'Indtasting af DK survey data'!F115</f>
        <v>0</v>
      </c>
      <c r="F108" s="35" t="s">
        <v>526</v>
      </c>
    </row>
    <row r="109" spans="1:6" x14ac:dyDescent="0.25">
      <c r="A109" s="117" t="s">
        <v>330</v>
      </c>
      <c r="B109" s="23">
        <v>118</v>
      </c>
      <c r="C109" s="23" t="s">
        <v>334</v>
      </c>
      <c r="D109" s="20" t="s">
        <v>332</v>
      </c>
      <c r="E109" s="35">
        <f>'Indtasting af DK survey data'!F116</f>
        <v>1</v>
      </c>
      <c r="F109" s="35" t="s">
        <v>526</v>
      </c>
    </row>
    <row r="110" spans="1:6" x14ac:dyDescent="0.25">
      <c r="A110" s="117" t="s">
        <v>333</v>
      </c>
      <c r="B110" s="23">
        <v>62</v>
      </c>
      <c r="C110" s="23" t="s">
        <v>337</v>
      </c>
      <c r="D110" s="20" t="s">
        <v>335</v>
      </c>
      <c r="E110" s="35">
        <f>'Indtasting af DK survey data'!F117</f>
        <v>4</v>
      </c>
      <c r="F110" s="35" t="s">
        <v>526</v>
      </c>
    </row>
    <row r="111" spans="1:6" x14ac:dyDescent="0.25">
      <c r="A111" s="117" t="s">
        <v>336</v>
      </c>
      <c r="B111" s="23">
        <v>63</v>
      </c>
      <c r="C111" s="23" t="s">
        <v>340</v>
      </c>
      <c r="D111" s="20" t="s">
        <v>338</v>
      </c>
      <c r="E111" s="35">
        <f>'Indtasting af DK survey data'!F118</f>
        <v>0</v>
      </c>
      <c r="F111" s="35" t="s">
        <v>526</v>
      </c>
    </row>
    <row r="112" spans="1:6" x14ac:dyDescent="0.25">
      <c r="A112" s="117" t="s">
        <v>339</v>
      </c>
      <c r="B112" s="23">
        <v>65</v>
      </c>
      <c r="C112" s="23" t="s">
        <v>343</v>
      </c>
      <c r="D112" s="20" t="s">
        <v>341</v>
      </c>
      <c r="E112" s="35">
        <f>'Indtasting af DK survey data'!F119</f>
        <v>0</v>
      </c>
      <c r="F112" s="35" t="s">
        <v>526</v>
      </c>
    </row>
    <row r="113" spans="1:10" ht="15.75" thickBot="1" x14ac:dyDescent="0.3">
      <c r="A113" s="117" t="s">
        <v>342</v>
      </c>
      <c r="B113" s="23">
        <v>66</v>
      </c>
      <c r="C113" s="23" t="s">
        <v>346</v>
      </c>
      <c r="D113" s="20" t="s">
        <v>344</v>
      </c>
      <c r="E113" s="35">
        <f>'Indtasting af DK survey data'!F120</f>
        <v>0</v>
      </c>
      <c r="F113" s="35" t="s">
        <v>526</v>
      </c>
    </row>
    <row r="114" spans="1:10" x14ac:dyDescent="0.25">
      <c r="A114" s="2" t="s">
        <v>345</v>
      </c>
      <c r="B114" s="3">
        <v>67</v>
      </c>
      <c r="C114" s="3" t="s">
        <v>349</v>
      </c>
      <c r="D114" s="25" t="s">
        <v>347</v>
      </c>
      <c r="E114" s="35">
        <f>'Indtasting af DK survey data'!F121</f>
        <v>0</v>
      </c>
      <c r="F114" s="35" t="s">
        <v>526</v>
      </c>
    </row>
    <row r="115" spans="1:10" x14ac:dyDescent="0.25">
      <c r="A115" s="5" t="s">
        <v>348</v>
      </c>
      <c r="B115" s="6">
        <v>67</v>
      </c>
      <c r="C115" s="6" t="s">
        <v>352</v>
      </c>
      <c r="D115" s="33" t="s">
        <v>350</v>
      </c>
      <c r="E115" s="35">
        <f>'Indtasting af DK survey data'!F122</f>
        <v>0</v>
      </c>
      <c r="F115" s="35" t="s">
        <v>526</v>
      </c>
    </row>
    <row r="116" spans="1:10" x14ac:dyDescent="0.25">
      <c r="A116" s="5" t="s">
        <v>351</v>
      </c>
      <c r="B116" s="6">
        <v>67</v>
      </c>
      <c r="C116" s="6" t="s">
        <v>354</v>
      </c>
      <c r="D116" s="33" t="s">
        <v>353</v>
      </c>
      <c r="E116" s="35">
        <f>'Indtasting af DK survey data'!F123</f>
        <v>1</v>
      </c>
      <c r="F116" s="35" t="s">
        <v>526</v>
      </c>
    </row>
    <row r="117" spans="1:10" ht="15.75" thickBot="1" x14ac:dyDescent="0.3">
      <c r="A117" s="27" t="s">
        <v>464</v>
      </c>
      <c r="B117" s="28">
        <v>67</v>
      </c>
      <c r="C117" s="28" t="s">
        <v>356</v>
      </c>
      <c r="D117" s="29" t="s">
        <v>535</v>
      </c>
      <c r="E117" s="39">
        <f>'Indtasting af DK survey data'!F124+'Indtasting af DK survey data'!F125</f>
        <v>2</v>
      </c>
      <c r="F117" s="36" t="s">
        <v>526</v>
      </c>
      <c r="J117" s="19"/>
    </row>
    <row r="118" spans="1:10" s="19" customFormat="1" ht="15.75" thickBot="1" x14ac:dyDescent="0.3">
      <c r="A118" s="118" t="s">
        <v>465</v>
      </c>
      <c r="B118" s="17">
        <v>68</v>
      </c>
      <c r="C118" s="23" t="s">
        <v>360</v>
      </c>
      <c r="D118" s="18" t="s">
        <v>466</v>
      </c>
      <c r="E118" s="40">
        <f>'Indtasting af DK survey data'!F126</f>
        <v>0</v>
      </c>
      <c r="F118" s="40" t="s">
        <v>527</v>
      </c>
    </row>
    <row r="119" spans="1:10" s="19" customFormat="1" x14ac:dyDescent="0.25">
      <c r="A119" s="2" t="s">
        <v>468</v>
      </c>
      <c r="B119" s="3">
        <v>69</v>
      </c>
      <c r="C119" s="3" t="s">
        <v>363</v>
      </c>
      <c r="D119" s="25" t="s">
        <v>469</v>
      </c>
      <c r="E119" s="41">
        <f>'Indtasting af DK survey data'!F127</f>
        <v>1</v>
      </c>
      <c r="F119" s="41" t="s">
        <v>527</v>
      </c>
    </row>
    <row r="120" spans="1:10" s="19" customFormat="1" ht="15.75" thickBot="1" x14ac:dyDescent="0.3">
      <c r="A120" s="8" t="s">
        <v>470</v>
      </c>
      <c r="B120" s="9">
        <v>69</v>
      </c>
      <c r="C120" s="9" t="s">
        <v>366</v>
      </c>
      <c r="D120" s="26" t="s">
        <v>471</v>
      </c>
      <c r="E120" s="41">
        <f>'Indtasting af DK survey data'!F128</f>
        <v>2</v>
      </c>
      <c r="F120" s="41" t="s">
        <v>527</v>
      </c>
    </row>
    <row r="121" spans="1:10" s="19" customFormat="1" x14ac:dyDescent="0.25">
      <c r="A121" s="118" t="s">
        <v>472</v>
      </c>
      <c r="B121" s="17">
        <v>70</v>
      </c>
      <c r="C121" s="23" t="s">
        <v>369</v>
      </c>
      <c r="D121" s="18" t="s">
        <v>473</v>
      </c>
      <c r="E121" s="41">
        <f>'Indtasting af DK survey data'!F129</f>
        <v>0</v>
      </c>
      <c r="F121" s="41" t="s">
        <v>527</v>
      </c>
    </row>
    <row r="122" spans="1:10" s="19" customFormat="1" x14ac:dyDescent="0.25">
      <c r="A122" s="118" t="s">
        <v>474</v>
      </c>
      <c r="B122" s="17">
        <v>71</v>
      </c>
      <c r="C122" s="23" t="s">
        <v>372</v>
      </c>
      <c r="D122" s="18" t="s">
        <v>475</v>
      </c>
      <c r="E122" s="41">
        <f>'Indtasting af DK survey data'!F130</f>
        <v>0</v>
      </c>
      <c r="F122" s="41" t="s">
        <v>527</v>
      </c>
    </row>
    <row r="123" spans="1:10" s="19" customFormat="1" x14ac:dyDescent="0.25">
      <c r="A123" s="118" t="s">
        <v>476</v>
      </c>
      <c r="B123" s="17">
        <v>119</v>
      </c>
      <c r="C123" s="23" t="s">
        <v>375</v>
      </c>
      <c r="D123" s="18" t="s">
        <v>477</v>
      </c>
      <c r="E123" s="41">
        <f>'Indtasting af DK survey data'!F131</f>
        <v>0</v>
      </c>
      <c r="F123" s="41" t="s">
        <v>527</v>
      </c>
    </row>
    <row r="124" spans="1:10" s="19" customFormat="1" x14ac:dyDescent="0.25">
      <c r="A124" s="118" t="s">
        <v>478</v>
      </c>
      <c r="B124" s="17">
        <v>72</v>
      </c>
      <c r="C124" s="23" t="s">
        <v>378</v>
      </c>
      <c r="D124" s="18" t="s">
        <v>479</v>
      </c>
      <c r="E124" s="41">
        <f>'Indtasting af DK survey data'!F132</f>
        <v>0</v>
      </c>
      <c r="F124" s="41" t="s">
        <v>527</v>
      </c>
    </row>
    <row r="125" spans="1:10" s="19" customFormat="1" ht="15.75" thickBot="1" x14ac:dyDescent="0.3">
      <c r="A125" s="118" t="s">
        <v>480</v>
      </c>
      <c r="B125" s="17">
        <v>73</v>
      </c>
      <c r="C125" s="23" t="s">
        <v>379</v>
      </c>
      <c r="D125" s="18" t="s">
        <v>481</v>
      </c>
      <c r="E125" s="41">
        <f>'Indtasting af DK survey data'!F133</f>
        <v>0</v>
      </c>
      <c r="F125" s="41" t="s">
        <v>527</v>
      </c>
    </row>
    <row r="126" spans="1:10" s="19" customFormat="1" x14ac:dyDescent="0.25">
      <c r="A126" s="2" t="s">
        <v>482</v>
      </c>
      <c r="B126" s="3">
        <v>74</v>
      </c>
      <c r="C126" s="3" t="s">
        <v>381</v>
      </c>
      <c r="D126" s="25" t="s">
        <v>483</v>
      </c>
      <c r="E126" s="41">
        <f>'Indtasting af DK survey data'!F134</f>
        <v>0</v>
      </c>
      <c r="F126" s="41" t="s">
        <v>527</v>
      </c>
    </row>
    <row r="127" spans="1:10" s="19" customFormat="1" ht="15.75" thickBot="1" x14ac:dyDescent="0.3">
      <c r="A127" s="8" t="s">
        <v>484</v>
      </c>
      <c r="B127" s="9">
        <v>74</v>
      </c>
      <c r="C127" s="9" t="s">
        <v>384</v>
      </c>
      <c r="D127" s="26" t="s">
        <v>485</v>
      </c>
      <c r="E127" s="41">
        <f>'Indtasting af DK survey data'!F135</f>
        <v>5</v>
      </c>
      <c r="F127" s="41" t="s">
        <v>527</v>
      </c>
      <c r="J127"/>
    </row>
    <row r="128" spans="1:10" s="19" customFormat="1" ht="15.75" thickBot="1" x14ac:dyDescent="0.3">
      <c r="A128" s="118" t="s">
        <v>577</v>
      </c>
      <c r="B128" s="17">
        <v>75</v>
      </c>
      <c r="C128" s="17" t="s">
        <v>387</v>
      </c>
      <c r="D128" s="18" t="s">
        <v>590</v>
      </c>
      <c r="E128" s="41">
        <f>'Indtasting af DK survey data'!F136</f>
        <v>1</v>
      </c>
      <c r="F128" s="42" t="s">
        <v>527</v>
      </c>
      <c r="J128"/>
    </row>
    <row r="129" spans="1:6" x14ac:dyDescent="0.25">
      <c r="A129" s="118" t="s">
        <v>355</v>
      </c>
      <c r="B129" s="17">
        <v>76</v>
      </c>
      <c r="C129" s="17" t="s">
        <v>387</v>
      </c>
      <c r="D129" s="18" t="s">
        <v>357</v>
      </c>
      <c r="E129" s="34">
        <f>'Indtasting af DK survey data'!F137</f>
        <v>0</v>
      </c>
      <c r="F129" s="34" t="s">
        <v>528</v>
      </c>
    </row>
    <row r="130" spans="1:6" x14ac:dyDescent="0.25">
      <c r="A130" s="117" t="s">
        <v>359</v>
      </c>
      <c r="B130" s="23">
        <v>78</v>
      </c>
      <c r="C130" s="23" t="s">
        <v>390</v>
      </c>
      <c r="D130" s="20" t="s">
        <v>361</v>
      </c>
      <c r="E130" s="35">
        <f>'Indtasting af DK survey data'!F138</f>
        <v>0</v>
      </c>
      <c r="F130" s="35" t="s">
        <v>528</v>
      </c>
    </row>
    <row r="131" spans="1:6" x14ac:dyDescent="0.25">
      <c r="A131" s="117" t="s">
        <v>362</v>
      </c>
      <c r="B131" s="23">
        <v>82</v>
      </c>
      <c r="C131" s="23" t="s">
        <v>393</v>
      </c>
      <c r="D131" s="20" t="s">
        <v>364</v>
      </c>
      <c r="E131" s="35">
        <f>'Indtasting af DK survey data'!F139</f>
        <v>0</v>
      </c>
      <c r="F131" s="35" t="s">
        <v>528</v>
      </c>
    </row>
    <row r="132" spans="1:6" x14ac:dyDescent="0.25">
      <c r="A132" s="117" t="s">
        <v>365</v>
      </c>
      <c r="B132" s="23">
        <v>81</v>
      </c>
      <c r="C132" s="23" t="s">
        <v>396</v>
      </c>
      <c r="D132" s="20" t="s">
        <v>367</v>
      </c>
      <c r="E132" s="35">
        <f>'Indtasting af DK survey data'!F140</f>
        <v>0</v>
      </c>
      <c r="F132" s="35" t="s">
        <v>528</v>
      </c>
    </row>
    <row r="133" spans="1:6" x14ac:dyDescent="0.25">
      <c r="A133" s="117" t="s">
        <v>368</v>
      </c>
      <c r="B133" s="23">
        <v>77</v>
      </c>
      <c r="C133" s="23" t="s">
        <v>399</v>
      </c>
      <c r="D133" s="20" t="s">
        <v>370</v>
      </c>
      <c r="E133" s="35">
        <f>'Indtasting af DK survey data'!F141</f>
        <v>0</v>
      </c>
      <c r="F133" s="35" t="s">
        <v>528</v>
      </c>
    </row>
    <row r="134" spans="1:6" x14ac:dyDescent="0.25">
      <c r="A134" s="117" t="s">
        <v>371</v>
      </c>
      <c r="B134" s="23">
        <v>120</v>
      </c>
      <c r="C134" s="23" t="s">
        <v>402</v>
      </c>
      <c r="D134" s="20" t="s">
        <v>373</v>
      </c>
      <c r="E134" s="35">
        <f>'Indtasting af DK survey data'!F142</f>
        <v>0</v>
      </c>
      <c r="F134" s="35" t="s">
        <v>528</v>
      </c>
    </row>
    <row r="135" spans="1:6" x14ac:dyDescent="0.25">
      <c r="A135" s="117" t="s">
        <v>374</v>
      </c>
      <c r="B135" s="23">
        <v>79</v>
      </c>
      <c r="C135" s="23" t="s">
        <v>405</v>
      </c>
      <c r="D135" s="20" t="s">
        <v>376</v>
      </c>
      <c r="E135" s="35">
        <f>'Indtasting af DK survey data'!F143</f>
        <v>0</v>
      </c>
      <c r="F135" s="35" t="s">
        <v>528</v>
      </c>
    </row>
    <row r="136" spans="1:6" x14ac:dyDescent="0.25">
      <c r="A136" s="118" t="s">
        <v>377</v>
      </c>
      <c r="B136" s="17">
        <v>80</v>
      </c>
      <c r="C136" s="17" t="s">
        <v>408</v>
      </c>
      <c r="D136" s="18" t="s">
        <v>521</v>
      </c>
      <c r="E136" s="35">
        <f>'Indtasting af DK survey data'!F144</f>
        <v>0</v>
      </c>
      <c r="F136" s="35" t="s">
        <v>528</v>
      </c>
    </row>
    <row r="137" spans="1:6" x14ac:dyDescent="0.25">
      <c r="A137" s="118" t="s">
        <v>380</v>
      </c>
      <c r="B137" s="17">
        <v>87</v>
      </c>
      <c r="C137" s="17" t="s">
        <v>414</v>
      </c>
      <c r="D137" s="18" t="s">
        <v>382</v>
      </c>
      <c r="E137" s="35">
        <f>'Indtasting af DK survey data'!F145</f>
        <v>0</v>
      </c>
      <c r="F137" s="35" t="s">
        <v>528</v>
      </c>
    </row>
    <row r="138" spans="1:6" x14ac:dyDescent="0.25">
      <c r="A138" s="117" t="s">
        <v>383</v>
      </c>
      <c r="B138" s="23">
        <v>83</v>
      </c>
      <c r="C138" s="23" t="s">
        <v>417</v>
      </c>
      <c r="D138" s="20" t="s">
        <v>385</v>
      </c>
      <c r="E138" s="35">
        <f>'Indtasting af DK survey data'!F146</f>
        <v>0</v>
      </c>
      <c r="F138" s="35" t="s">
        <v>528</v>
      </c>
    </row>
    <row r="139" spans="1:6" ht="15.75" thickBot="1" x14ac:dyDescent="0.3">
      <c r="A139" s="117" t="s">
        <v>386</v>
      </c>
      <c r="B139" s="23">
        <v>88</v>
      </c>
      <c r="C139" s="23" t="s">
        <v>420</v>
      </c>
      <c r="D139" s="20" t="s">
        <v>388</v>
      </c>
      <c r="E139" s="35">
        <f>'Indtasting af DK survey data'!F147</f>
        <v>0</v>
      </c>
      <c r="F139" s="35" t="s">
        <v>528</v>
      </c>
    </row>
    <row r="140" spans="1:6" x14ac:dyDescent="0.25">
      <c r="A140" s="2" t="s">
        <v>389</v>
      </c>
      <c r="B140" s="3">
        <v>84</v>
      </c>
      <c r="C140" s="3" t="s">
        <v>423</v>
      </c>
      <c r="D140" s="25" t="s">
        <v>391</v>
      </c>
      <c r="E140" s="35">
        <f>'Indtasting af DK survey data'!F148</f>
        <v>0</v>
      </c>
      <c r="F140" s="35" t="s">
        <v>528</v>
      </c>
    </row>
    <row r="141" spans="1:6" x14ac:dyDescent="0.25">
      <c r="A141" s="5" t="s">
        <v>392</v>
      </c>
      <c r="B141" s="6">
        <v>84</v>
      </c>
      <c r="C141" s="6" t="s">
        <v>426</v>
      </c>
      <c r="D141" s="33" t="s">
        <v>394</v>
      </c>
      <c r="E141" s="35">
        <f>'Indtasting af DK survey data'!F149</f>
        <v>0</v>
      </c>
      <c r="F141" s="35" t="s">
        <v>528</v>
      </c>
    </row>
    <row r="142" spans="1:6" ht="15.75" thickBot="1" x14ac:dyDescent="0.3">
      <c r="A142" s="8" t="s">
        <v>395</v>
      </c>
      <c r="B142" s="9">
        <v>84</v>
      </c>
      <c r="C142" s="9" t="s">
        <v>429</v>
      </c>
      <c r="D142" s="26" t="s">
        <v>397</v>
      </c>
      <c r="E142" s="35">
        <f>'Indtasting af DK survey data'!F150</f>
        <v>0</v>
      </c>
      <c r="F142" s="35" t="s">
        <v>528</v>
      </c>
    </row>
    <row r="143" spans="1:6" ht="15.75" thickBot="1" x14ac:dyDescent="0.3">
      <c r="A143" s="117" t="s">
        <v>398</v>
      </c>
      <c r="B143" s="23">
        <v>86</v>
      </c>
      <c r="C143" s="23" t="s">
        <v>432</v>
      </c>
      <c r="D143" s="20" t="s">
        <v>400</v>
      </c>
      <c r="E143" s="35">
        <f>'Indtasting af DK survey data'!F151</f>
        <v>0</v>
      </c>
      <c r="F143" s="35" t="s">
        <v>528</v>
      </c>
    </row>
    <row r="144" spans="1:6" x14ac:dyDescent="0.25">
      <c r="A144" s="2" t="s">
        <v>401</v>
      </c>
      <c r="B144" s="3">
        <v>89</v>
      </c>
      <c r="C144" s="3" t="s">
        <v>435</v>
      </c>
      <c r="D144" s="25" t="s">
        <v>403</v>
      </c>
      <c r="E144" s="35">
        <f>'Indtasting af DK survey data'!F152</f>
        <v>0</v>
      </c>
      <c r="F144" s="35" t="s">
        <v>528</v>
      </c>
    </row>
    <row r="145" spans="1:6" x14ac:dyDescent="0.25">
      <c r="A145" s="5" t="s">
        <v>404</v>
      </c>
      <c r="B145" s="6">
        <v>89</v>
      </c>
      <c r="C145" s="6" t="s">
        <v>438</v>
      </c>
      <c r="D145" s="33" t="s">
        <v>406</v>
      </c>
      <c r="E145" s="35">
        <f>'Indtasting af DK survey data'!F153</f>
        <v>0</v>
      </c>
      <c r="F145" s="35" t="s">
        <v>528</v>
      </c>
    </row>
    <row r="146" spans="1:6" x14ac:dyDescent="0.25">
      <c r="A146" s="5" t="s">
        <v>407</v>
      </c>
      <c r="B146" s="6">
        <v>89</v>
      </c>
      <c r="C146" s="6" t="s">
        <v>441</v>
      </c>
      <c r="D146" s="33" t="s">
        <v>409</v>
      </c>
      <c r="E146" s="35">
        <f>'Indtasting af DK survey data'!F154</f>
        <v>0</v>
      </c>
      <c r="F146" s="35" t="s">
        <v>528</v>
      </c>
    </row>
    <row r="147" spans="1:6" x14ac:dyDescent="0.25">
      <c r="A147" s="5" t="s">
        <v>410</v>
      </c>
      <c r="B147" s="6">
        <v>89</v>
      </c>
      <c r="C147" s="6" t="s">
        <v>444</v>
      </c>
      <c r="D147" s="33" t="s">
        <v>412</v>
      </c>
      <c r="E147" s="35">
        <f>'Indtasting af DK survey data'!F155</f>
        <v>0</v>
      </c>
      <c r="F147" s="35" t="s">
        <v>528</v>
      </c>
    </row>
    <row r="148" spans="1:6" ht="15.75" thickBot="1" x14ac:dyDescent="0.3">
      <c r="A148" s="8" t="s">
        <v>413</v>
      </c>
      <c r="B148" s="9">
        <v>89</v>
      </c>
      <c r="C148" s="9" t="s">
        <v>447</v>
      </c>
      <c r="D148" s="26" t="s">
        <v>415</v>
      </c>
      <c r="E148" s="35">
        <f>'Indtasting af DK survey data'!F156</f>
        <v>0</v>
      </c>
      <c r="F148" s="35" t="s">
        <v>528</v>
      </c>
    </row>
    <row r="149" spans="1:6" ht="15.75" thickBot="1" x14ac:dyDescent="0.3">
      <c r="A149" s="117" t="s">
        <v>416</v>
      </c>
      <c r="B149" s="23">
        <v>90</v>
      </c>
      <c r="C149" s="23" t="s">
        <v>449</v>
      </c>
      <c r="D149" s="20" t="s">
        <v>418</v>
      </c>
      <c r="E149" s="36">
        <f>'Indtasting af DK survey data'!F157</f>
        <v>0</v>
      </c>
      <c r="F149" s="36" t="s">
        <v>528</v>
      </c>
    </row>
    <row r="150" spans="1:6" ht="15.75" thickBot="1" x14ac:dyDescent="0.3">
      <c r="A150" s="117" t="s">
        <v>419</v>
      </c>
      <c r="B150" s="23">
        <v>91</v>
      </c>
      <c r="C150" s="23" t="s">
        <v>486</v>
      </c>
      <c r="D150" s="20" t="s">
        <v>421</v>
      </c>
      <c r="E150" s="40">
        <f>'Indtasting af DK survey data'!F158</f>
        <v>2</v>
      </c>
      <c r="F150" s="40" t="s">
        <v>529</v>
      </c>
    </row>
    <row r="151" spans="1:6" x14ac:dyDescent="0.25">
      <c r="A151" s="2" t="s">
        <v>422</v>
      </c>
      <c r="B151" s="3">
        <v>92</v>
      </c>
      <c r="C151" s="3" t="s">
        <v>487</v>
      </c>
      <c r="D151" s="25" t="s">
        <v>424</v>
      </c>
      <c r="E151" s="41">
        <f>'Indtasting af DK survey data'!F159</f>
        <v>0</v>
      </c>
      <c r="F151" s="41" t="s">
        <v>529</v>
      </c>
    </row>
    <row r="152" spans="1:6" ht="15.75" thickBot="1" x14ac:dyDescent="0.3">
      <c r="A152" s="8" t="s">
        <v>425</v>
      </c>
      <c r="B152" s="9">
        <v>92</v>
      </c>
      <c r="C152" s="9" t="s">
        <v>451</v>
      </c>
      <c r="D152" s="26" t="s">
        <v>427</v>
      </c>
      <c r="E152" s="41">
        <f>'Indtasting af DK survey data'!F160</f>
        <v>0</v>
      </c>
      <c r="F152" s="41" t="s">
        <v>529</v>
      </c>
    </row>
    <row r="153" spans="1:6" x14ac:dyDescent="0.25">
      <c r="A153" s="117" t="s">
        <v>428</v>
      </c>
      <c r="B153" s="23">
        <v>94</v>
      </c>
      <c r="C153" s="23" t="s">
        <v>454</v>
      </c>
      <c r="D153" s="20" t="s">
        <v>430</v>
      </c>
      <c r="E153" s="41">
        <f>'Indtasting af DK survey data'!F161</f>
        <v>0</v>
      </c>
      <c r="F153" s="41" t="s">
        <v>529</v>
      </c>
    </row>
    <row r="154" spans="1:6" ht="15.75" thickBot="1" x14ac:dyDescent="0.3">
      <c r="A154" s="117" t="s">
        <v>431</v>
      </c>
      <c r="B154" s="23">
        <v>95</v>
      </c>
      <c r="C154" s="23" t="s">
        <v>457</v>
      </c>
      <c r="D154" s="20" t="s">
        <v>433</v>
      </c>
      <c r="E154" s="41">
        <f>'Indtasting af DK survey data'!F162</f>
        <v>0</v>
      </c>
      <c r="F154" s="41" t="s">
        <v>529</v>
      </c>
    </row>
    <row r="155" spans="1:6" x14ac:dyDescent="0.25">
      <c r="A155" s="2" t="s">
        <v>434</v>
      </c>
      <c r="B155" s="3">
        <v>96</v>
      </c>
      <c r="C155" s="3" t="s">
        <v>460</v>
      </c>
      <c r="D155" s="25" t="s">
        <v>436</v>
      </c>
      <c r="E155" s="41">
        <f>'Indtasting af DK survey data'!F163</f>
        <v>0</v>
      </c>
      <c r="F155" s="41" t="s">
        <v>529</v>
      </c>
    </row>
    <row r="156" spans="1:6" x14ac:dyDescent="0.25">
      <c r="A156" s="5" t="s">
        <v>437</v>
      </c>
      <c r="B156" s="6">
        <v>96</v>
      </c>
      <c r="C156" s="6" t="s">
        <v>488</v>
      </c>
      <c r="D156" s="33" t="s">
        <v>439</v>
      </c>
      <c r="E156" s="41">
        <f>'Indtasting af DK survey data'!F164</f>
        <v>0</v>
      </c>
      <c r="F156" s="41" t="s">
        <v>529</v>
      </c>
    </row>
    <row r="157" spans="1:6" x14ac:dyDescent="0.25">
      <c r="A157" s="5" t="s">
        <v>440</v>
      </c>
      <c r="B157" s="6">
        <v>96</v>
      </c>
      <c r="C157" s="6" t="s">
        <v>489</v>
      </c>
      <c r="D157" s="33" t="s">
        <v>442</v>
      </c>
      <c r="E157" s="41">
        <f>'Indtasting af DK survey data'!F165</f>
        <v>0</v>
      </c>
      <c r="F157" s="41" t="s">
        <v>529</v>
      </c>
    </row>
    <row r="158" spans="1:6" x14ac:dyDescent="0.25">
      <c r="A158" s="5" t="s">
        <v>443</v>
      </c>
      <c r="B158" s="6">
        <v>96</v>
      </c>
      <c r="C158" s="6" t="s">
        <v>490</v>
      </c>
      <c r="D158" s="33" t="s">
        <v>445</v>
      </c>
      <c r="E158" s="41">
        <f>'Indtasting af DK survey data'!F166</f>
        <v>1</v>
      </c>
      <c r="F158" s="41" t="s">
        <v>529</v>
      </c>
    </row>
    <row r="159" spans="1:6" ht="15.75" thickBot="1" x14ac:dyDescent="0.3">
      <c r="A159" s="8" t="s">
        <v>446</v>
      </c>
      <c r="B159" s="9">
        <v>96</v>
      </c>
      <c r="C159" s="9" t="s">
        <v>491</v>
      </c>
      <c r="D159" s="26" t="s">
        <v>448</v>
      </c>
      <c r="E159" s="42">
        <f>'Indtasting af DK survey data'!F167</f>
        <v>0</v>
      </c>
      <c r="F159" s="42" t="s">
        <v>529</v>
      </c>
    </row>
    <row r="160" spans="1:6" x14ac:dyDescent="0.25">
      <c r="A160" s="30" t="s">
        <v>463</v>
      </c>
      <c r="B160" s="31">
        <v>108</v>
      </c>
      <c r="C160" s="31" t="s">
        <v>518</v>
      </c>
      <c r="D160" s="32" t="s">
        <v>537</v>
      </c>
      <c r="E160" s="37">
        <f>'Indtasting af DK survey data'!F168+'Indtasting af DK survey data'!F169+'Indtasting af DK survey data'!F170</f>
        <v>174</v>
      </c>
      <c r="F160" s="34" t="s">
        <v>530</v>
      </c>
    </row>
    <row r="161" spans="1:6" ht="15.75" thickBot="1" x14ac:dyDescent="0.3">
      <c r="A161" s="13" t="s">
        <v>459</v>
      </c>
      <c r="B161" s="14">
        <v>111</v>
      </c>
      <c r="C161" s="14" t="s">
        <v>520</v>
      </c>
      <c r="D161" s="22" t="s">
        <v>461</v>
      </c>
      <c r="E161" s="24">
        <f>'Indtasting af DK survey data'!F171+'Indtasting af DK survey data'!F172+'Indtasting af DK survey data'!F173+'Indtasting af DK survey data'!F174</f>
        <v>1</v>
      </c>
      <c r="F161" s="36" t="s">
        <v>530</v>
      </c>
    </row>
    <row r="163" spans="1:6" ht="15.75" thickBot="1" x14ac:dyDescent="0.3"/>
    <row r="164" spans="1:6" ht="15.75" thickBot="1" x14ac:dyDescent="0.3">
      <c r="D164" s="119" t="s">
        <v>538</v>
      </c>
      <c r="E164" s="125">
        <f>SUM(E2:E161)</f>
        <v>627</v>
      </c>
      <c r="F164" s="120" t="s">
        <v>586</v>
      </c>
    </row>
    <row r="168" spans="1:6" x14ac:dyDescent="0.25">
      <c r="A168" s="44" t="s">
        <v>585</v>
      </c>
    </row>
    <row r="169" spans="1:6" ht="15.75" thickBot="1" x14ac:dyDescent="0.3"/>
    <row r="170" spans="1:6" x14ac:dyDescent="0.25">
      <c r="A170" s="11" t="s">
        <v>243</v>
      </c>
      <c r="B170" s="12">
        <v>117</v>
      </c>
      <c r="C170" s="12" t="s">
        <v>247</v>
      </c>
      <c r="D170" s="43" t="s">
        <v>245</v>
      </c>
      <c r="E170" s="40">
        <f>'Indtasting af DK survey data'!F88</f>
        <v>6</v>
      </c>
      <c r="F170" s="40" t="s">
        <v>523</v>
      </c>
    </row>
    <row r="171" spans="1:6" x14ac:dyDescent="0.25">
      <c r="A171" s="15" t="s">
        <v>246</v>
      </c>
      <c r="B171" s="16">
        <v>117</v>
      </c>
      <c r="C171" s="16" t="s">
        <v>250</v>
      </c>
      <c r="D171" s="21" t="s">
        <v>248</v>
      </c>
      <c r="E171" s="41">
        <f>'Indtasting af DK survey data'!F89</f>
        <v>0</v>
      </c>
      <c r="F171" s="41" t="s">
        <v>523</v>
      </c>
    </row>
    <row r="172" spans="1:6" ht="15.75" thickBot="1" x14ac:dyDescent="0.3">
      <c r="A172" s="13" t="s">
        <v>249</v>
      </c>
      <c r="B172" s="14">
        <v>117</v>
      </c>
      <c r="C172" s="14" t="s">
        <v>253</v>
      </c>
      <c r="D172" s="22" t="s">
        <v>251</v>
      </c>
      <c r="E172" s="42">
        <f>'Indtasting af DK survey data'!F90</f>
        <v>0</v>
      </c>
      <c r="F172" s="42" t="s">
        <v>523</v>
      </c>
    </row>
    <row r="173" spans="1:6" ht="15.75" thickBot="1" x14ac:dyDescent="0.3"/>
    <row r="174" spans="1:6" ht="15.75" thickBot="1" x14ac:dyDescent="0.3">
      <c r="D174" s="107" t="s">
        <v>539</v>
      </c>
      <c r="E174" s="126">
        <f>SUM(E170:E172)</f>
        <v>6</v>
      </c>
      <c r="F174" s="108" t="s">
        <v>587</v>
      </c>
    </row>
    <row r="177" spans="5:5" x14ac:dyDescent="0.25">
      <c r="E177">
        <f>E164+E174</f>
        <v>633</v>
      </c>
    </row>
  </sheetData>
  <sheetProtection password="DB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5"/>
  <sheetViews>
    <sheetView workbookViewId="0">
      <selection activeCell="L13" sqref="L13"/>
    </sheetView>
  </sheetViews>
  <sheetFormatPr defaultRowHeight="15" x14ac:dyDescent="0.25"/>
  <cols>
    <col min="1" max="1" width="12.42578125" customWidth="1"/>
    <col min="2" max="2" width="14.7109375" customWidth="1"/>
    <col min="3" max="3" width="33.7109375" customWidth="1"/>
    <col min="4" max="4" width="12.5703125" customWidth="1"/>
    <col min="5" max="5" width="14.7109375" style="19" customWidth="1"/>
    <col min="8" max="8" width="26.28515625" customWidth="1"/>
    <col min="14" max="14" width="46.5703125" customWidth="1"/>
  </cols>
  <sheetData>
    <row r="1" spans="1:15" ht="29.25" thickBot="1" x14ac:dyDescent="0.3">
      <c r="A1" s="124" t="s">
        <v>532</v>
      </c>
      <c r="B1" s="124" t="s">
        <v>533</v>
      </c>
      <c r="C1" s="127" t="s">
        <v>546</v>
      </c>
      <c r="D1" s="127" t="s">
        <v>545</v>
      </c>
      <c r="E1" s="133" t="s">
        <v>588</v>
      </c>
      <c r="H1" s="152" t="str">
        <f>'Stations-data, INDTASTNING'!B5</f>
        <v>Nymindegab</v>
      </c>
      <c r="I1" s="150" t="str">
        <f>'Stations-data, INDTASTNING'!B7</f>
        <v>15. juli 2016</v>
      </c>
      <c r="N1" s="152" t="str">
        <f>'Stations-data, INDTASTNING'!B5</f>
        <v>Nymindegab</v>
      </c>
      <c r="O1" s="150" t="str">
        <f>'Stations-data, INDTASTNING'!B7</f>
        <v>15. juli 2016</v>
      </c>
    </row>
    <row r="2" spans="1:15" ht="15.75" thickBot="1" x14ac:dyDescent="0.3">
      <c r="A2" s="128">
        <v>1</v>
      </c>
      <c r="B2" s="128" t="s">
        <v>1</v>
      </c>
      <c r="C2" s="128" t="s">
        <v>548</v>
      </c>
      <c r="D2" s="128" t="s">
        <v>547</v>
      </c>
      <c r="E2" s="134">
        <f>'Data til EEA-MLW'!E2</f>
        <v>0</v>
      </c>
      <c r="H2" s="99" t="s">
        <v>595</v>
      </c>
      <c r="I2" s="100" t="s">
        <v>540</v>
      </c>
      <c r="N2" s="135" t="s">
        <v>594</v>
      </c>
      <c r="O2" s="164" t="s">
        <v>540</v>
      </c>
    </row>
    <row r="3" spans="1:15" x14ac:dyDescent="0.25">
      <c r="A3" s="121">
        <v>2</v>
      </c>
      <c r="B3" s="121" t="s">
        <v>5</v>
      </c>
      <c r="C3" s="121" t="s">
        <v>548</v>
      </c>
      <c r="D3" s="121" t="s">
        <v>547</v>
      </c>
      <c r="E3" s="134">
        <f>'Data til EEA-MLW'!E3</f>
        <v>3</v>
      </c>
      <c r="H3" s="136" t="s">
        <v>547</v>
      </c>
      <c r="I3" s="137">
        <f>SUM(E2:E47)+E49+E56+E57+E58+E60+E61+E62+E63</f>
        <v>367</v>
      </c>
      <c r="N3" s="101" t="s">
        <v>548</v>
      </c>
      <c r="O3" s="102">
        <f>E2+E3+E6+E8+E21+E93+E107</f>
        <v>37</v>
      </c>
    </row>
    <row r="4" spans="1:15" x14ac:dyDescent="0.25">
      <c r="A4" s="121">
        <v>3</v>
      </c>
      <c r="B4" s="121" t="s">
        <v>8</v>
      </c>
      <c r="C4" s="121" t="s">
        <v>549</v>
      </c>
      <c r="D4" s="121" t="s">
        <v>547</v>
      </c>
      <c r="E4" s="134">
        <f>'Data til EEA-MLW'!E4</f>
        <v>3</v>
      </c>
      <c r="H4" s="103" t="s">
        <v>568</v>
      </c>
      <c r="I4" s="104">
        <f>SUM(E64:E67)</f>
        <v>35</v>
      </c>
      <c r="N4" s="103" t="s">
        <v>553</v>
      </c>
      <c r="O4" s="104">
        <f>E13+SUM(E28:E36)+E40+E60+E62+E63+E99+E38</f>
        <v>128</v>
      </c>
    </row>
    <row r="5" spans="1:15" x14ac:dyDescent="0.25">
      <c r="A5" s="121">
        <v>112</v>
      </c>
      <c r="B5" s="121" t="s">
        <v>11</v>
      </c>
      <c r="C5" s="121" t="s">
        <v>549</v>
      </c>
      <c r="D5" s="121" t="s">
        <v>547</v>
      </c>
      <c r="E5" s="134">
        <f>'Data til EEA-MLW'!E5</f>
        <v>0</v>
      </c>
      <c r="H5" s="103" t="s">
        <v>565</v>
      </c>
      <c r="I5" s="104">
        <f>SUM(E50:E53)+E68+E74</f>
        <v>27</v>
      </c>
      <c r="N5" s="103" t="s">
        <v>554</v>
      </c>
      <c r="O5" s="104">
        <f>E14+E41+E42+E44+E84+E108+E103</f>
        <v>12</v>
      </c>
    </row>
    <row r="6" spans="1:15" x14ac:dyDescent="0.25">
      <c r="A6" s="121">
        <v>4</v>
      </c>
      <c r="B6" s="121" t="s">
        <v>550</v>
      </c>
      <c r="C6" s="121" t="s">
        <v>548</v>
      </c>
      <c r="D6" s="121" t="s">
        <v>547</v>
      </c>
      <c r="E6" s="134">
        <f>'Data til EEA-MLW'!E6+'Data til EEA-MLW'!E7</f>
        <v>4</v>
      </c>
      <c r="H6" s="103" t="s">
        <v>566</v>
      </c>
      <c r="I6" s="104">
        <f>E54+E55+E59</f>
        <v>0</v>
      </c>
      <c r="N6" s="103" t="s">
        <v>551</v>
      </c>
      <c r="O6" s="104">
        <f>E7+E15+E27+E77+E78+E92+E94</f>
        <v>5</v>
      </c>
    </row>
    <row r="7" spans="1:15" x14ac:dyDescent="0.25">
      <c r="A7" s="121">
        <v>5</v>
      </c>
      <c r="B7" s="121" t="s">
        <v>20</v>
      </c>
      <c r="C7" s="121" t="s">
        <v>551</v>
      </c>
      <c r="D7" s="121" t="s">
        <v>547</v>
      </c>
      <c r="E7" s="134">
        <f>'Data til EEA-MLW'!E8</f>
        <v>0</v>
      </c>
      <c r="H7" s="103" t="s">
        <v>571</v>
      </c>
      <c r="I7" s="104">
        <f>SUM(E69:E73)</f>
        <v>8</v>
      </c>
      <c r="N7" s="103" t="s">
        <v>565</v>
      </c>
      <c r="O7" s="104">
        <f>SUM(E50:E53)+E68+E74</f>
        <v>27</v>
      </c>
    </row>
    <row r="8" spans="1:15" ht="15.75" thickBot="1" x14ac:dyDescent="0.3">
      <c r="A8" s="121">
        <v>6</v>
      </c>
      <c r="B8" s="121" t="s">
        <v>23</v>
      </c>
      <c r="C8" s="121" t="s">
        <v>548</v>
      </c>
      <c r="D8" s="121" t="s">
        <v>547</v>
      </c>
      <c r="E8" s="134">
        <f>'Data til EEA-MLW'!E9</f>
        <v>5</v>
      </c>
      <c r="H8" s="103" t="s">
        <v>563</v>
      </c>
      <c r="I8" s="104">
        <f>SUM(E75:E82)+E48</f>
        <v>9</v>
      </c>
      <c r="N8" s="105" t="s">
        <v>549</v>
      </c>
      <c r="O8" s="106">
        <f>SUM(E4:E5)+SUM(E9:E12)+SUM(E16:E20)+SUM(E22:E26)+E37+E39+E43+SUM(E45:E49)+SUM(E54:E59)+E61+SUM(E64:E67)+SUM(E69:E73)+SUM(E75:E76)+SUM(E79:E83)+SUM(E85:E91)+SUM(E95:E98)+SUM(E100:E102)+SUM(E104:E106)+SUM(E109:E115)</f>
        <v>424</v>
      </c>
    </row>
    <row r="9" spans="1:15" ht="15.75" thickBot="1" x14ac:dyDescent="0.3">
      <c r="A9" s="121">
        <v>7</v>
      </c>
      <c r="B9" s="121" t="s">
        <v>552</v>
      </c>
      <c r="C9" s="121" t="s">
        <v>549</v>
      </c>
      <c r="D9" s="121" t="s">
        <v>547</v>
      </c>
      <c r="E9" s="134">
        <f>'Data til EEA-MLW'!E10+'Data til EEA-MLW'!E11</f>
        <v>0</v>
      </c>
      <c r="H9" s="103" t="s">
        <v>574</v>
      </c>
      <c r="I9" s="104">
        <f>SUM(E83:E91)</f>
        <v>9</v>
      </c>
      <c r="N9" s="185" t="s">
        <v>541</v>
      </c>
      <c r="O9" s="186">
        <f>SUM(E2:E115)</f>
        <v>633</v>
      </c>
    </row>
    <row r="10" spans="1:15" x14ac:dyDescent="0.25">
      <c r="A10" s="121">
        <v>12</v>
      </c>
      <c r="B10" s="121" t="s">
        <v>32</v>
      </c>
      <c r="C10" s="121" t="s">
        <v>549</v>
      </c>
      <c r="D10" s="121" t="s">
        <v>547</v>
      </c>
      <c r="E10" s="134">
        <f>'Data til EEA-MLW'!E12</f>
        <v>0</v>
      </c>
      <c r="H10" s="103" t="s">
        <v>358</v>
      </c>
      <c r="I10" s="104">
        <f>SUM(E92:E106)</f>
        <v>0</v>
      </c>
    </row>
    <row r="11" spans="1:15" x14ac:dyDescent="0.25">
      <c r="A11" s="121">
        <v>8</v>
      </c>
      <c r="B11" s="121" t="s">
        <v>35</v>
      </c>
      <c r="C11" s="121" t="s">
        <v>549</v>
      </c>
      <c r="D11" s="121" t="s">
        <v>547</v>
      </c>
      <c r="E11" s="134">
        <f>'Data til EEA-MLW'!E13</f>
        <v>0</v>
      </c>
      <c r="H11" s="103" t="s">
        <v>580</v>
      </c>
      <c r="I11" s="104">
        <f>SUM(E107:E111)</f>
        <v>3</v>
      </c>
    </row>
    <row r="12" spans="1:15" x14ac:dyDescent="0.25">
      <c r="A12" s="121">
        <v>9</v>
      </c>
      <c r="B12" s="121" t="s">
        <v>38</v>
      </c>
      <c r="C12" s="121" t="s">
        <v>549</v>
      </c>
      <c r="D12" s="121" t="s">
        <v>547</v>
      </c>
      <c r="E12" s="134">
        <f>'Data til EEA-MLW'!E14</f>
        <v>0</v>
      </c>
      <c r="H12" s="103" t="s">
        <v>583</v>
      </c>
      <c r="I12" s="104">
        <f>SUM(E112:E114)</f>
        <v>174</v>
      </c>
    </row>
    <row r="13" spans="1:15" ht="15.75" thickBot="1" x14ac:dyDescent="0.3">
      <c r="A13" s="121">
        <v>10</v>
      </c>
      <c r="B13" s="121" t="s">
        <v>41</v>
      </c>
      <c r="C13" s="121" t="s">
        <v>553</v>
      </c>
      <c r="D13" s="121" t="s">
        <v>547</v>
      </c>
      <c r="E13" s="134">
        <f>'Data til EEA-MLW'!E15</f>
        <v>0</v>
      </c>
      <c r="H13" s="105" t="s">
        <v>584</v>
      </c>
      <c r="I13" s="106">
        <f>E115</f>
        <v>1</v>
      </c>
    </row>
    <row r="14" spans="1:15" ht="15.75" thickBot="1" x14ac:dyDescent="0.3">
      <c r="A14" s="121">
        <v>11</v>
      </c>
      <c r="B14" s="121" t="s">
        <v>44</v>
      </c>
      <c r="C14" s="121" t="s">
        <v>554</v>
      </c>
      <c r="D14" s="121" t="s">
        <v>547</v>
      </c>
      <c r="E14" s="134">
        <f>'Data til EEA-MLW'!E16</f>
        <v>0</v>
      </c>
      <c r="H14" s="185" t="s">
        <v>541</v>
      </c>
      <c r="I14" s="186">
        <f>SUM(I3:I13)</f>
        <v>633</v>
      </c>
    </row>
    <row r="15" spans="1:15" x14ac:dyDescent="0.25">
      <c r="A15" s="121">
        <v>13</v>
      </c>
      <c r="B15" s="121" t="s">
        <v>47</v>
      </c>
      <c r="C15" s="121" t="s">
        <v>551</v>
      </c>
      <c r="D15" s="121" t="s">
        <v>547</v>
      </c>
      <c r="E15" s="134">
        <f>'Data til EEA-MLW'!E17</f>
        <v>0</v>
      </c>
    </row>
    <row r="16" spans="1:15" x14ac:dyDescent="0.25">
      <c r="A16" s="121">
        <v>14</v>
      </c>
      <c r="B16" s="121" t="s">
        <v>50</v>
      </c>
      <c r="C16" s="121" t="s">
        <v>549</v>
      </c>
      <c r="D16" s="121" t="s">
        <v>547</v>
      </c>
      <c r="E16" s="134">
        <f>'Data til EEA-MLW'!E18</f>
        <v>0</v>
      </c>
    </row>
    <row r="17" spans="1:14" x14ac:dyDescent="0.25">
      <c r="A17" s="121">
        <v>16</v>
      </c>
      <c r="B17" s="121" t="s">
        <v>53</v>
      </c>
      <c r="C17" s="121" t="s">
        <v>549</v>
      </c>
      <c r="D17" s="121" t="s">
        <v>547</v>
      </c>
      <c r="E17" s="134">
        <f>'Data til EEA-MLW'!E19</f>
        <v>2</v>
      </c>
      <c r="H17" s="44" t="s">
        <v>596</v>
      </c>
      <c r="N17" s="44" t="s">
        <v>597</v>
      </c>
    </row>
    <row r="18" spans="1:14" x14ac:dyDescent="0.25">
      <c r="A18" s="121">
        <v>17</v>
      </c>
      <c r="B18" s="121" t="s">
        <v>56</v>
      </c>
      <c r="C18" s="121" t="s">
        <v>549</v>
      </c>
      <c r="D18" s="121" t="s">
        <v>547</v>
      </c>
      <c r="E18" s="134">
        <f>'Data til EEA-MLW'!E20</f>
        <v>1</v>
      </c>
    </row>
    <row r="19" spans="1:14" x14ac:dyDescent="0.25">
      <c r="A19" s="121">
        <v>18</v>
      </c>
      <c r="B19" s="121" t="s">
        <v>59</v>
      </c>
      <c r="C19" s="121" t="s">
        <v>549</v>
      </c>
      <c r="D19" s="121" t="s">
        <v>547</v>
      </c>
      <c r="E19" s="134">
        <f>'Data til EEA-MLW'!E21</f>
        <v>0</v>
      </c>
    </row>
    <row r="20" spans="1:14" x14ac:dyDescent="0.25">
      <c r="A20" s="121">
        <v>15</v>
      </c>
      <c r="B20" s="121" t="s">
        <v>555</v>
      </c>
      <c r="C20" s="121" t="s">
        <v>549</v>
      </c>
      <c r="D20" s="121" t="s">
        <v>547</v>
      </c>
      <c r="E20" s="134">
        <f>'Data til EEA-MLW'!E22+'Data til EEA-MLW'!E23+'Data til EEA-MLW'!E24+'Data til EEA-MLW'!E25</f>
        <v>22</v>
      </c>
    </row>
    <row r="21" spans="1:14" x14ac:dyDescent="0.25">
      <c r="A21" s="121">
        <v>19</v>
      </c>
      <c r="B21" s="121" t="s">
        <v>556</v>
      </c>
      <c r="C21" s="121" t="s">
        <v>548</v>
      </c>
      <c r="D21" s="121" t="s">
        <v>547</v>
      </c>
      <c r="E21" s="134">
        <f>'Data til EEA-MLW'!E26+'Data til EEA-MLW'!E27</f>
        <v>23</v>
      </c>
    </row>
    <row r="22" spans="1:14" x14ac:dyDescent="0.25">
      <c r="A22" s="121">
        <v>20</v>
      </c>
      <c r="B22" s="121" t="s">
        <v>80</v>
      </c>
      <c r="C22" s="121" t="s">
        <v>549</v>
      </c>
      <c r="D22" s="121" t="s">
        <v>547</v>
      </c>
      <c r="E22" s="134">
        <f>'Data til EEA-MLW'!E28</f>
        <v>1</v>
      </c>
    </row>
    <row r="23" spans="1:14" x14ac:dyDescent="0.25">
      <c r="A23" s="121">
        <v>21</v>
      </c>
      <c r="B23" s="121" t="s">
        <v>82</v>
      </c>
      <c r="C23" s="121" t="s">
        <v>549</v>
      </c>
      <c r="D23" s="121" t="s">
        <v>547</v>
      </c>
      <c r="E23" s="134">
        <f>'Data til EEA-MLW'!E29</f>
        <v>5</v>
      </c>
    </row>
    <row r="24" spans="1:14" x14ac:dyDescent="0.25">
      <c r="A24" s="121">
        <v>22</v>
      </c>
      <c r="B24" s="121" t="s">
        <v>557</v>
      </c>
      <c r="C24" s="121" t="s">
        <v>549</v>
      </c>
      <c r="D24" s="121" t="s">
        <v>547</v>
      </c>
      <c r="E24" s="134">
        <f>'Data til EEA-MLW'!E30+'Data til EEA-MLW'!E31</f>
        <v>4</v>
      </c>
    </row>
    <row r="25" spans="1:14" x14ac:dyDescent="0.25">
      <c r="A25" s="121">
        <v>23</v>
      </c>
      <c r="B25" s="121" t="s">
        <v>91</v>
      </c>
      <c r="C25" s="121" t="s">
        <v>549</v>
      </c>
      <c r="D25" s="121" t="s">
        <v>547</v>
      </c>
      <c r="E25" s="134">
        <f>'Data til EEA-MLW'!E32</f>
        <v>0</v>
      </c>
    </row>
    <row r="26" spans="1:14" x14ac:dyDescent="0.25">
      <c r="A26" s="121">
        <v>24</v>
      </c>
      <c r="B26" s="121" t="s">
        <v>94</v>
      </c>
      <c r="C26" s="121" t="s">
        <v>549</v>
      </c>
      <c r="D26" s="121" t="s">
        <v>547</v>
      </c>
      <c r="E26" s="134">
        <f>'Data til EEA-MLW'!E33</f>
        <v>1</v>
      </c>
    </row>
    <row r="27" spans="1:14" x14ac:dyDescent="0.25">
      <c r="A27" s="121">
        <v>25</v>
      </c>
      <c r="B27" s="121" t="s">
        <v>97</v>
      </c>
      <c r="C27" s="121" t="s">
        <v>551</v>
      </c>
      <c r="D27" s="121" t="s">
        <v>547</v>
      </c>
      <c r="E27" s="134">
        <f>'Data til EEA-MLW'!E34</f>
        <v>0</v>
      </c>
    </row>
    <row r="28" spans="1:14" x14ac:dyDescent="0.25">
      <c r="A28" s="121">
        <v>26</v>
      </c>
      <c r="B28" s="121" t="s">
        <v>100</v>
      </c>
      <c r="C28" s="121" t="s">
        <v>553</v>
      </c>
      <c r="D28" s="121" t="s">
        <v>547</v>
      </c>
      <c r="E28" s="134">
        <f>'Data til EEA-MLW'!E35</f>
        <v>0</v>
      </c>
    </row>
    <row r="29" spans="1:14" x14ac:dyDescent="0.25">
      <c r="A29" s="121">
        <v>27</v>
      </c>
      <c r="B29" s="121" t="s">
        <v>103</v>
      </c>
      <c r="C29" s="121" t="s">
        <v>553</v>
      </c>
      <c r="D29" s="121" t="s">
        <v>547</v>
      </c>
      <c r="E29" s="134">
        <f>'Data til EEA-MLW'!E36</f>
        <v>0</v>
      </c>
    </row>
    <row r="30" spans="1:14" x14ac:dyDescent="0.25">
      <c r="A30" s="121">
        <v>28</v>
      </c>
      <c r="B30" s="121" t="s">
        <v>106</v>
      </c>
      <c r="C30" s="121" t="s">
        <v>553</v>
      </c>
      <c r="D30" s="121" t="s">
        <v>547</v>
      </c>
      <c r="E30" s="134">
        <f>'Data til EEA-MLW'!E37</f>
        <v>0</v>
      </c>
    </row>
    <row r="31" spans="1:14" x14ac:dyDescent="0.25">
      <c r="A31" s="121">
        <v>29</v>
      </c>
      <c r="B31" s="121" t="s">
        <v>109</v>
      </c>
      <c r="C31" s="121" t="s">
        <v>553</v>
      </c>
      <c r="D31" s="121" t="s">
        <v>547</v>
      </c>
      <c r="E31" s="134">
        <f>'Data til EEA-MLW'!E38</f>
        <v>0</v>
      </c>
    </row>
    <row r="32" spans="1:14" x14ac:dyDescent="0.25">
      <c r="A32" s="121">
        <v>30</v>
      </c>
      <c r="B32" s="121" t="s">
        <v>112</v>
      </c>
      <c r="C32" s="121" t="s">
        <v>553</v>
      </c>
      <c r="D32" s="121" t="s">
        <v>547</v>
      </c>
      <c r="E32" s="134">
        <f>'Data til EEA-MLW'!E39</f>
        <v>0</v>
      </c>
    </row>
    <row r="33" spans="1:14" x14ac:dyDescent="0.25">
      <c r="A33" s="121">
        <v>31</v>
      </c>
      <c r="B33" s="121" t="s">
        <v>115</v>
      </c>
      <c r="C33" s="121" t="s">
        <v>553</v>
      </c>
      <c r="D33" s="121" t="s">
        <v>547</v>
      </c>
      <c r="E33" s="134">
        <f>'Data til EEA-MLW'!E40</f>
        <v>4</v>
      </c>
    </row>
    <row r="34" spans="1:14" x14ac:dyDescent="0.25">
      <c r="A34" s="121">
        <v>32</v>
      </c>
      <c r="B34" s="121" t="s">
        <v>118</v>
      </c>
      <c r="C34" s="121" t="s">
        <v>553</v>
      </c>
      <c r="D34" s="121" t="s">
        <v>547</v>
      </c>
      <c r="E34" s="134">
        <f>'Data til EEA-MLW'!E41</f>
        <v>99</v>
      </c>
    </row>
    <row r="35" spans="1:14" x14ac:dyDescent="0.25">
      <c r="A35" s="121">
        <v>33</v>
      </c>
      <c r="B35" s="121" t="s">
        <v>121</v>
      </c>
      <c r="C35" s="121" t="s">
        <v>553</v>
      </c>
      <c r="D35" s="121" t="s">
        <v>547</v>
      </c>
      <c r="E35" s="134">
        <f>'Data til EEA-MLW'!E42</f>
        <v>14</v>
      </c>
    </row>
    <row r="36" spans="1:14" x14ac:dyDescent="0.25">
      <c r="A36" s="121">
        <v>34</v>
      </c>
      <c r="B36" s="121" t="s">
        <v>558</v>
      </c>
      <c r="C36" s="121" t="s">
        <v>553</v>
      </c>
      <c r="D36" s="121" t="s">
        <v>547</v>
      </c>
      <c r="E36" s="134">
        <f>'Data til EEA-MLW'!E43+'Data til EEA-MLW'!E44</f>
        <v>0</v>
      </c>
    </row>
    <row r="37" spans="1:14" x14ac:dyDescent="0.25">
      <c r="A37" s="121">
        <v>38</v>
      </c>
      <c r="B37" s="121" t="s">
        <v>130</v>
      </c>
      <c r="C37" s="121" t="s">
        <v>549</v>
      </c>
      <c r="D37" s="121" t="s">
        <v>547</v>
      </c>
      <c r="E37" s="134">
        <f>'Data til EEA-MLW'!E45</f>
        <v>0</v>
      </c>
      <c r="H37" s="183" t="s">
        <v>616</v>
      </c>
      <c r="I37" s="184"/>
      <c r="J37" s="184"/>
      <c r="K37" s="184"/>
      <c r="L37" s="184"/>
      <c r="M37" s="184"/>
      <c r="N37" s="184"/>
    </row>
    <row r="38" spans="1:14" x14ac:dyDescent="0.25">
      <c r="A38" s="121">
        <v>35</v>
      </c>
      <c r="B38" s="121" t="s">
        <v>559</v>
      </c>
      <c r="C38" s="121" t="s">
        <v>553</v>
      </c>
      <c r="D38" s="121" t="s">
        <v>547</v>
      </c>
      <c r="E38" s="134">
        <f>'Data til EEA-MLW'!E46+'Data til EEA-MLW'!E47</f>
        <v>0</v>
      </c>
      <c r="H38" s="184" t="s">
        <v>617</v>
      </c>
      <c r="I38" s="184"/>
      <c r="J38" s="184"/>
      <c r="K38" s="184"/>
      <c r="L38" s="184"/>
      <c r="M38" s="184"/>
      <c r="N38" s="184" t="s">
        <v>618</v>
      </c>
    </row>
    <row r="39" spans="1:14" x14ac:dyDescent="0.25">
      <c r="A39" s="121">
        <v>36</v>
      </c>
      <c r="B39" s="121" t="s">
        <v>139</v>
      </c>
      <c r="C39" s="121" t="s">
        <v>549</v>
      </c>
      <c r="D39" s="121" t="s">
        <v>547</v>
      </c>
      <c r="E39" s="134">
        <f>'Data til EEA-MLW'!E48</f>
        <v>0</v>
      </c>
    </row>
    <row r="40" spans="1:14" x14ac:dyDescent="0.25">
      <c r="A40" s="121">
        <v>37</v>
      </c>
      <c r="B40" s="121" t="s">
        <v>560</v>
      </c>
      <c r="C40" s="121" t="s">
        <v>553</v>
      </c>
      <c r="D40" s="121" t="s">
        <v>547</v>
      </c>
      <c r="E40" s="134">
        <f>'Data til EEA-MLW'!E49+'Data til EEA-MLW'!E50+'Data til EEA-MLW'!E51</f>
        <v>0</v>
      </c>
    </row>
    <row r="41" spans="1:14" x14ac:dyDescent="0.25">
      <c r="A41" s="121">
        <v>39</v>
      </c>
      <c r="B41" s="121" t="s">
        <v>561</v>
      </c>
      <c r="C41" s="121" t="s">
        <v>554</v>
      </c>
      <c r="D41" s="121" t="s">
        <v>547</v>
      </c>
      <c r="E41" s="134">
        <f>'Data til EEA-MLW'!E52+'Data til EEA-MLW'!E53</f>
        <v>6</v>
      </c>
    </row>
    <row r="42" spans="1:14" x14ac:dyDescent="0.25">
      <c r="A42" s="121">
        <v>40</v>
      </c>
      <c r="B42" s="121" t="s">
        <v>157</v>
      </c>
      <c r="C42" s="121" t="s">
        <v>554</v>
      </c>
      <c r="D42" s="121" t="s">
        <v>547</v>
      </c>
      <c r="E42" s="134">
        <f>'Data til EEA-MLW'!E54</f>
        <v>3</v>
      </c>
    </row>
    <row r="43" spans="1:14" x14ac:dyDescent="0.25">
      <c r="A43" s="121">
        <v>41</v>
      </c>
      <c r="B43" s="121" t="s">
        <v>160</v>
      </c>
      <c r="C43" s="121" t="s">
        <v>549</v>
      </c>
      <c r="D43" s="121" t="s">
        <v>547</v>
      </c>
      <c r="E43" s="134">
        <f>'Data til EEA-MLW'!E55</f>
        <v>1</v>
      </c>
    </row>
    <row r="44" spans="1:14" x14ac:dyDescent="0.25">
      <c r="A44" s="121">
        <v>42</v>
      </c>
      <c r="B44" s="121" t="s">
        <v>163</v>
      </c>
      <c r="C44" s="121" t="s">
        <v>554</v>
      </c>
      <c r="D44" s="121" t="s">
        <v>547</v>
      </c>
      <c r="E44" s="134">
        <f>'Data til EEA-MLW'!E56</f>
        <v>0</v>
      </c>
    </row>
    <row r="45" spans="1:14" x14ac:dyDescent="0.25">
      <c r="A45" s="121">
        <v>43</v>
      </c>
      <c r="B45" s="121" t="s">
        <v>166</v>
      </c>
      <c r="C45" s="121" t="s">
        <v>549</v>
      </c>
      <c r="D45" s="121" t="s">
        <v>547</v>
      </c>
      <c r="E45" s="134">
        <f>'Data til EEA-MLW'!E57</f>
        <v>3</v>
      </c>
    </row>
    <row r="46" spans="1:14" x14ac:dyDescent="0.25">
      <c r="A46" s="121">
        <v>44</v>
      </c>
      <c r="B46" s="121" t="s">
        <v>562</v>
      </c>
      <c r="C46" s="121" t="s">
        <v>549</v>
      </c>
      <c r="D46" s="121" t="s">
        <v>547</v>
      </c>
      <c r="E46" s="134">
        <f>'Data til EEA-MLW'!E58+'Data til EEA-MLW'!E59</f>
        <v>0</v>
      </c>
    </row>
    <row r="47" spans="1:14" x14ac:dyDescent="0.25">
      <c r="A47" s="121">
        <v>45</v>
      </c>
      <c r="B47" s="121" t="s">
        <v>462</v>
      </c>
      <c r="C47" s="121" t="s">
        <v>549</v>
      </c>
      <c r="D47" s="121" t="s">
        <v>547</v>
      </c>
      <c r="E47" s="134">
        <f>'Data til EEA-MLW'!E60</f>
        <v>7</v>
      </c>
    </row>
    <row r="48" spans="1:14" ht="22.5" x14ac:dyDescent="0.25">
      <c r="A48" s="121">
        <v>64</v>
      </c>
      <c r="B48" s="121" t="s">
        <v>176</v>
      </c>
      <c r="C48" s="121" t="s">
        <v>549</v>
      </c>
      <c r="D48" s="121" t="s">
        <v>563</v>
      </c>
      <c r="E48" s="134">
        <f>'Data til EEA-MLW'!E61</f>
        <v>1</v>
      </c>
    </row>
    <row r="49" spans="1:5" x14ac:dyDescent="0.25">
      <c r="A49" s="121">
        <v>121</v>
      </c>
      <c r="B49" s="121" t="s">
        <v>179</v>
      </c>
      <c r="C49" s="121" t="s">
        <v>549</v>
      </c>
      <c r="D49" s="121" t="s">
        <v>547</v>
      </c>
      <c r="E49" s="134">
        <f>'Data til EEA-MLW'!E62</f>
        <v>0</v>
      </c>
    </row>
    <row r="50" spans="1:5" x14ac:dyDescent="0.25">
      <c r="A50" s="121">
        <v>98</v>
      </c>
      <c r="B50" s="121" t="s">
        <v>564</v>
      </c>
      <c r="C50" s="121" t="s">
        <v>565</v>
      </c>
      <c r="D50" s="121" t="s">
        <v>565</v>
      </c>
      <c r="E50" s="134">
        <f>'Data til EEA-MLW'!E63</f>
        <v>26</v>
      </c>
    </row>
    <row r="51" spans="1:5" x14ac:dyDescent="0.25">
      <c r="A51" s="121">
        <v>99</v>
      </c>
      <c r="B51" s="121" t="s">
        <v>185</v>
      </c>
      <c r="C51" s="121" t="s">
        <v>565</v>
      </c>
      <c r="D51" s="121" t="s">
        <v>565</v>
      </c>
      <c r="E51" s="134">
        <f>'Data til EEA-MLW'!E64</f>
        <v>0</v>
      </c>
    </row>
    <row r="52" spans="1:5" x14ac:dyDescent="0.25">
      <c r="A52" s="121">
        <v>101</v>
      </c>
      <c r="B52" s="121" t="s">
        <v>188</v>
      </c>
      <c r="C52" s="121" t="s">
        <v>565</v>
      </c>
      <c r="D52" s="121" t="s">
        <v>565</v>
      </c>
      <c r="E52" s="134">
        <f>'Data til EEA-MLW'!E65</f>
        <v>1</v>
      </c>
    </row>
    <row r="53" spans="1:5" x14ac:dyDescent="0.25">
      <c r="A53" s="121">
        <v>102</v>
      </c>
      <c r="B53" s="121" t="s">
        <v>191</v>
      </c>
      <c r="C53" s="121" t="s">
        <v>565</v>
      </c>
      <c r="D53" s="121" t="s">
        <v>565</v>
      </c>
      <c r="E53" s="134">
        <f>'Data til EEA-MLW'!E66</f>
        <v>0</v>
      </c>
    </row>
    <row r="54" spans="1:5" x14ac:dyDescent="0.25">
      <c r="A54" s="121">
        <v>104</v>
      </c>
      <c r="B54" s="121" t="s">
        <v>193</v>
      </c>
      <c r="C54" s="121" t="s">
        <v>549</v>
      </c>
      <c r="D54" s="121" t="s">
        <v>566</v>
      </c>
      <c r="E54" s="134">
        <f>'Data til EEA-MLW'!E67</f>
        <v>0</v>
      </c>
    </row>
    <row r="55" spans="1:5" x14ac:dyDescent="0.25">
      <c r="A55" s="121">
        <v>103</v>
      </c>
      <c r="B55" s="121" t="s">
        <v>196</v>
      </c>
      <c r="C55" s="121" t="s">
        <v>549</v>
      </c>
      <c r="D55" s="121" t="s">
        <v>566</v>
      </c>
      <c r="E55" s="134">
        <f>'Data til EEA-MLW'!E68</f>
        <v>0</v>
      </c>
    </row>
    <row r="56" spans="1:5" ht="45" x14ac:dyDescent="0.25">
      <c r="A56" s="121">
        <v>46</v>
      </c>
      <c r="B56" s="121" t="s">
        <v>591</v>
      </c>
      <c r="C56" s="121" t="s">
        <v>549</v>
      </c>
      <c r="D56" s="121" t="s">
        <v>547</v>
      </c>
      <c r="E56" s="134">
        <f>SUM('Data til EEA-MLW'!E69:E80)</f>
        <v>139</v>
      </c>
    </row>
    <row r="57" spans="1:5" x14ac:dyDescent="0.25">
      <c r="A57" s="121">
        <v>47</v>
      </c>
      <c r="B57" s="121" t="s">
        <v>593</v>
      </c>
      <c r="C57" s="121" t="s">
        <v>549</v>
      </c>
      <c r="D57" s="121" t="s">
        <v>547</v>
      </c>
      <c r="E57" s="134">
        <f>SUM('Data til EEA-MLW'!E81:E83)</f>
        <v>0</v>
      </c>
    </row>
    <row r="58" spans="1:5" x14ac:dyDescent="0.25">
      <c r="A58" s="121">
        <v>117</v>
      </c>
      <c r="B58" s="121" t="s">
        <v>567</v>
      </c>
      <c r="C58" s="121" t="s">
        <v>549</v>
      </c>
      <c r="D58" s="121" t="s">
        <v>547</v>
      </c>
      <c r="E58" s="134">
        <f>'Data til EEA-MLW'!E170+'Data til EEA-MLW'!E171+'Data til EEA-MLW'!E172</f>
        <v>6</v>
      </c>
    </row>
    <row r="59" spans="1:5" x14ac:dyDescent="0.25">
      <c r="A59" s="121">
        <v>105</v>
      </c>
      <c r="B59" s="121" t="s">
        <v>252</v>
      </c>
      <c r="C59" s="121" t="s">
        <v>549</v>
      </c>
      <c r="D59" s="121" t="s">
        <v>566</v>
      </c>
      <c r="E59" s="134">
        <f>'Data til EEA-MLW'!E84</f>
        <v>0</v>
      </c>
    </row>
    <row r="60" spans="1:5" x14ac:dyDescent="0.25">
      <c r="A60" s="121">
        <v>113</v>
      </c>
      <c r="B60" s="121" t="s">
        <v>255</v>
      </c>
      <c r="C60" s="121" t="s">
        <v>553</v>
      </c>
      <c r="D60" s="121" t="s">
        <v>547</v>
      </c>
      <c r="E60" s="134">
        <f>'Data til EEA-MLW'!E85</f>
        <v>2</v>
      </c>
    </row>
    <row r="61" spans="1:5" x14ac:dyDescent="0.25">
      <c r="A61" s="121">
        <v>114</v>
      </c>
      <c r="B61" s="121" t="s">
        <v>258</v>
      </c>
      <c r="C61" s="121" t="s">
        <v>549</v>
      </c>
      <c r="D61" s="121" t="s">
        <v>547</v>
      </c>
      <c r="E61" s="134">
        <f>'Data til EEA-MLW'!E86</f>
        <v>0</v>
      </c>
    </row>
    <row r="62" spans="1:5" x14ac:dyDescent="0.25">
      <c r="A62" s="121">
        <v>115</v>
      </c>
      <c r="B62" s="121" t="s">
        <v>261</v>
      </c>
      <c r="C62" s="121" t="s">
        <v>553</v>
      </c>
      <c r="D62" s="121" t="s">
        <v>547</v>
      </c>
      <c r="E62" s="134">
        <f>'Data til EEA-MLW'!E87</f>
        <v>7</v>
      </c>
    </row>
    <row r="63" spans="1:5" x14ac:dyDescent="0.25">
      <c r="A63" s="121">
        <v>116</v>
      </c>
      <c r="B63" s="121" t="s">
        <v>264</v>
      </c>
      <c r="C63" s="121" t="s">
        <v>553</v>
      </c>
      <c r="D63" s="121" t="s">
        <v>547</v>
      </c>
      <c r="E63" s="134">
        <f>'Data til EEA-MLW'!E88</f>
        <v>2</v>
      </c>
    </row>
    <row r="64" spans="1:5" x14ac:dyDescent="0.25">
      <c r="A64" s="121">
        <v>49</v>
      </c>
      <c r="B64" s="121" t="s">
        <v>267</v>
      </c>
      <c r="C64" s="121" t="s">
        <v>549</v>
      </c>
      <c r="D64" s="121" t="s">
        <v>568</v>
      </c>
      <c r="E64" s="134">
        <f>'Data til EEA-MLW'!E89</f>
        <v>31</v>
      </c>
    </row>
    <row r="65" spans="1:5" x14ac:dyDescent="0.25">
      <c r="A65" s="121">
        <v>50</v>
      </c>
      <c r="B65" s="121" t="s">
        <v>271</v>
      </c>
      <c r="C65" s="121" t="s">
        <v>549</v>
      </c>
      <c r="D65" s="121" t="s">
        <v>568</v>
      </c>
      <c r="E65" s="134">
        <f>'Data til EEA-MLW'!E90</f>
        <v>0</v>
      </c>
    </row>
    <row r="66" spans="1:5" x14ac:dyDescent="0.25">
      <c r="A66" s="121">
        <v>52</v>
      </c>
      <c r="B66" s="121" t="s">
        <v>569</v>
      </c>
      <c r="C66" s="121" t="s">
        <v>549</v>
      </c>
      <c r="D66" s="121" t="s">
        <v>568</v>
      </c>
      <c r="E66" s="134">
        <f>'Data til EEA-MLW'!E91+'Data til EEA-MLW'!E92+'Data til EEA-MLW'!E93</f>
        <v>0</v>
      </c>
    </row>
    <row r="67" spans="1:5" x14ac:dyDescent="0.25">
      <c r="A67" s="121">
        <v>53</v>
      </c>
      <c r="B67" s="121" t="s">
        <v>570</v>
      </c>
      <c r="C67" s="121" t="s">
        <v>549</v>
      </c>
      <c r="D67" s="121" t="s">
        <v>568</v>
      </c>
      <c r="E67" s="134">
        <f>'Data til EEA-MLW'!E94+'Data til EEA-MLW'!E95+'Data til EEA-MLW'!E96</f>
        <v>4</v>
      </c>
    </row>
    <row r="68" spans="1:5" x14ac:dyDescent="0.25">
      <c r="A68" s="121">
        <v>97</v>
      </c>
      <c r="B68" s="121" t="s">
        <v>292</v>
      </c>
      <c r="C68" s="121" t="s">
        <v>565</v>
      </c>
      <c r="D68" s="121" t="s">
        <v>565</v>
      </c>
      <c r="E68" s="134">
        <f>'Data til EEA-MLW'!E97</f>
        <v>0</v>
      </c>
    </row>
    <row r="69" spans="1:5" x14ac:dyDescent="0.25">
      <c r="A69" s="121">
        <v>54</v>
      </c>
      <c r="B69" s="121" t="s">
        <v>295</v>
      </c>
      <c r="C69" s="121" t="s">
        <v>549</v>
      </c>
      <c r="D69" s="121" t="s">
        <v>571</v>
      </c>
      <c r="E69" s="134">
        <f>'Data til EEA-MLW'!E98</f>
        <v>3</v>
      </c>
    </row>
    <row r="70" spans="1:5" x14ac:dyDescent="0.25">
      <c r="A70" s="121">
        <v>57</v>
      </c>
      <c r="B70" s="121" t="s">
        <v>299</v>
      </c>
      <c r="C70" s="121" t="s">
        <v>549</v>
      </c>
      <c r="D70" s="121" t="s">
        <v>571</v>
      </c>
      <c r="E70" s="134">
        <f>'Data til EEA-MLW'!E99</f>
        <v>0</v>
      </c>
    </row>
    <row r="71" spans="1:5" x14ac:dyDescent="0.25">
      <c r="A71" s="121">
        <v>56</v>
      </c>
      <c r="B71" s="121" t="s">
        <v>572</v>
      </c>
      <c r="C71" s="121" t="s">
        <v>549</v>
      </c>
      <c r="D71" s="121" t="s">
        <v>571</v>
      </c>
      <c r="E71" s="134">
        <f>'Data til EEA-MLW'!E100+'Data til EEA-MLW'!E101</f>
        <v>1</v>
      </c>
    </row>
    <row r="72" spans="1:5" x14ac:dyDescent="0.25">
      <c r="A72" s="121">
        <v>55</v>
      </c>
      <c r="B72" s="121" t="s">
        <v>308</v>
      </c>
      <c r="C72" s="121" t="s">
        <v>549</v>
      </c>
      <c r="D72" s="121" t="s">
        <v>571</v>
      </c>
      <c r="E72" s="134">
        <f>'Data til EEA-MLW'!E102</f>
        <v>0</v>
      </c>
    </row>
    <row r="73" spans="1:5" x14ac:dyDescent="0.25">
      <c r="A73" s="121">
        <v>59</v>
      </c>
      <c r="B73" s="121" t="s">
        <v>573</v>
      </c>
      <c r="C73" s="121" t="s">
        <v>549</v>
      </c>
      <c r="D73" s="121" t="s">
        <v>571</v>
      </c>
      <c r="E73" s="134">
        <f>'Data til EEA-MLW'!E103+'Data til EEA-MLW'!E104+'Data til EEA-MLW'!E105</f>
        <v>4</v>
      </c>
    </row>
    <row r="74" spans="1:5" x14ac:dyDescent="0.25">
      <c r="A74" s="121">
        <v>100</v>
      </c>
      <c r="B74" s="121" t="s">
        <v>320</v>
      </c>
      <c r="C74" s="121" t="s">
        <v>565</v>
      </c>
      <c r="D74" s="121" t="s">
        <v>565</v>
      </c>
      <c r="E74" s="134">
        <f>'Data til EEA-MLW'!E106</f>
        <v>0</v>
      </c>
    </row>
    <row r="75" spans="1:5" ht="22.5" x14ac:dyDescent="0.25">
      <c r="A75" s="121">
        <v>60</v>
      </c>
      <c r="B75" s="121" t="s">
        <v>323</v>
      </c>
      <c r="C75" s="121" t="s">
        <v>549</v>
      </c>
      <c r="D75" s="121" t="s">
        <v>563</v>
      </c>
      <c r="E75" s="134">
        <f>'Data til EEA-MLW'!E107</f>
        <v>0</v>
      </c>
    </row>
    <row r="76" spans="1:5" ht="22.5" x14ac:dyDescent="0.25">
      <c r="A76" s="121">
        <v>61</v>
      </c>
      <c r="B76" s="121" t="s">
        <v>327</v>
      </c>
      <c r="C76" s="121" t="s">
        <v>549</v>
      </c>
      <c r="D76" s="121" t="s">
        <v>563</v>
      </c>
      <c r="E76" s="134">
        <f>'Data til EEA-MLW'!E108</f>
        <v>0</v>
      </c>
    </row>
    <row r="77" spans="1:5" ht="22.5" x14ac:dyDescent="0.25">
      <c r="A77" s="121">
        <v>118</v>
      </c>
      <c r="B77" s="121" t="s">
        <v>330</v>
      </c>
      <c r="C77" s="121" t="s">
        <v>551</v>
      </c>
      <c r="D77" s="121" t="s">
        <v>563</v>
      </c>
      <c r="E77" s="134">
        <f>'Data til EEA-MLW'!E109</f>
        <v>1</v>
      </c>
    </row>
    <row r="78" spans="1:5" ht="22.5" x14ac:dyDescent="0.25">
      <c r="A78" s="121">
        <v>62</v>
      </c>
      <c r="B78" s="121" t="s">
        <v>333</v>
      </c>
      <c r="C78" s="121" t="s">
        <v>551</v>
      </c>
      <c r="D78" s="121" t="s">
        <v>563</v>
      </c>
      <c r="E78" s="134">
        <f>'Data til EEA-MLW'!E110</f>
        <v>4</v>
      </c>
    </row>
    <row r="79" spans="1:5" ht="22.5" x14ac:dyDescent="0.25">
      <c r="A79" s="121">
        <v>63</v>
      </c>
      <c r="B79" s="121" t="s">
        <v>336</v>
      </c>
      <c r="C79" s="121" t="s">
        <v>549</v>
      </c>
      <c r="D79" s="121" t="s">
        <v>563</v>
      </c>
      <c r="E79" s="134">
        <f>'Data til EEA-MLW'!E111</f>
        <v>0</v>
      </c>
    </row>
    <row r="80" spans="1:5" ht="22.5" x14ac:dyDescent="0.25">
      <c r="A80" s="121">
        <v>65</v>
      </c>
      <c r="B80" s="121" t="s">
        <v>339</v>
      </c>
      <c r="C80" s="121" t="s">
        <v>549</v>
      </c>
      <c r="D80" s="121" t="s">
        <v>563</v>
      </c>
      <c r="E80" s="134">
        <f>'Data til EEA-MLW'!E112</f>
        <v>0</v>
      </c>
    </row>
    <row r="81" spans="1:5" ht="22.5" x14ac:dyDescent="0.25">
      <c r="A81" s="121">
        <v>66</v>
      </c>
      <c r="B81" s="121" t="s">
        <v>342</v>
      </c>
      <c r="C81" s="121" t="s">
        <v>549</v>
      </c>
      <c r="D81" s="121" t="s">
        <v>563</v>
      </c>
      <c r="E81" s="134">
        <f>'Data til EEA-MLW'!E113</f>
        <v>0</v>
      </c>
    </row>
    <row r="82" spans="1:5" ht="22.5" x14ac:dyDescent="0.25">
      <c r="A82" s="121">
        <v>67</v>
      </c>
      <c r="B82" s="121" t="s">
        <v>592</v>
      </c>
      <c r="C82" s="121" t="s">
        <v>549</v>
      </c>
      <c r="D82" s="121" t="s">
        <v>563</v>
      </c>
      <c r="E82" s="134">
        <f>'Data til EEA-MLW'!E114+'Data til EEA-MLW'!E115+'Data til EEA-MLW'!E116+'Data til EEA-MLW'!E117</f>
        <v>3</v>
      </c>
    </row>
    <row r="83" spans="1:5" ht="22.5" x14ac:dyDescent="0.25">
      <c r="A83" s="121">
        <v>68</v>
      </c>
      <c r="B83" s="121" t="s">
        <v>465</v>
      </c>
      <c r="C83" s="121" t="s">
        <v>549</v>
      </c>
      <c r="D83" s="121" t="s">
        <v>574</v>
      </c>
      <c r="E83" s="134">
        <f>'Data til EEA-MLW'!E118</f>
        <v>0</v>
      </c>
    </row>
    <row r="84" spans="1:5" ht="22.5" x14ac:dyDescent="0.25">
      <c r="A84" s="121">
        <v>69</v>
      </c>
      <c r="B84" s="121" t="s">
        <v>575</v>
      </c>
      <c r="C84" s="121" t="s">
        <v>554</v>
      </c>
      <c r="D84" s="121" t="s">
        <v>574</v>
      </c>
      <c r="E84" s="134">
        <f>'Data til EEA-MLW'!E119+'Data til EEA-MLW'!E120</f>
        <v>3</v>
      </c>
    </row>
    <row r="85" spans="1:5" ht="22.5" x14ac:dyDescent="0.25">
      <c r="A85" s="121">
        <v>70</v>
      </c>
      <c r="B85" s="121" t="s">
        <v>472</v>
      </c>
      <c r="C85" s="121" t="s">
        <v>549</v>
      </c>
      <c r="D85" s="121" t="s">
        <v>574</v>
      </c>
      <c r="E85" s="134">
        <f>'Data til EEA-MLW'!E121</f>
        <v>0</v>
      </c>
    </row>
    <row r="86" spans="1:5" ht="22.5" x14ac:dyDescent="0.25">
      <c r="A86" s="121">
        <v>71</v>
      </c>
      <c r="B86" s="121" t="s">
        <v>474</v>
      </c>
      <c r="C86" s="121" t="s">
        <v>549</v>
      </c>
      <c r="D86" s="121" t="s">
        <v>574</v>
      </c>
      <c r="E86" s="134">
        <f>'Data til EEA-MLW'!E122</f>
        <v>0</v>
      </c>
    </row>
    <row r="87" spans="1:5" ht="22.5" x14ac:dyDescent="0.25">
      <c r="A87" s="121">
        <v>119</v>
      </c>
      <c r="B87" s="121" t="s">
        <v>476</v>
      </c>
      <c r="C87" s="121" t="s">
        <v>549</v>
      </c>
      <c r="D87" s="121" t="s">
        <v>574</v>
      </c>
      <c r="E87" s="134">
        <f>'Data til EEA-MLW'!E123</f>
        <v>0</v>
      </c>
    </row>
    <row r="88" spans="1:5" ht="22.5" x14ac:dyDescent="0.25">
      <c r="A88" s="121">
        <v>72</v>
      </c>
      <c r="B88" s="121" t="s">
        <v>478</v>
      </c>
      <c r="C88" s="121" t="s">
        <v>549</v>
      </c>
      <c r="D88" s="121" t="s">
        <v>574</v>
      </c>
      <c r="E88" s="134">
        <f>'Data til EEA-MLW'!E124</f>
        <v>0</v>
      </c>
    </row>
    <row r="89" spans="1:5" ht="22.5" x14ac:dyDescent="0.25">
      <c r="A89" s="121">
        <v>73</v>
      </c>
      <c r="B89" s="121" t="s">
        <v>480</v>
      </c>
      <c r="C89" s="121" t="s">
        <v>549</v>
      </c>
      <c r="D89" s="121" t="s">
        <v>574</v>
      </c>
      <c r="E89" s="134">
        <f>'Data til EEA-MLW'!E125</f>
        <v>0</v>
      </c>
    </row>
    <row r="90" spans="1:5" ht="22.5" x14ac:dyDescent="0.25">
      <c r="A90" s="121">
        <v>74</v>
      </c>
      <c r="B90" s="121" t="s">
        <v>576</v>
      </c>
      <c r="C90" s="121" t="s">
        <v>549</v>
      </c>
      <c r="D90" s="121" t="s">
        <v>574</v>
      </c>
      <c r="E90" s="134">
        <f>'Data til EEA-MLW'!E126+'Data til EEA-MLW'!E127</f>
        <v>5</v>
      </c>
    </row>
    <row r="91" spans="1:5" ht="22.5" x14ac:dyDescent="0.25">
      <c r="A91" s="121">
        <v>75</v>
      </c>
      <c r="B91" s="121" t="s">
        <v>577</v>
      </c>
      <c r="C91" s="121" t="s">
        <v>549</v>
      </c>
      <c r="D91" s="121" t="s">
        <v>574</v>
      </c>
      <c r="E91" s="134">
        <f>'Data til EEA-MLW'!E128</f>
        <v>1</v>
      </c>
    </row>
    <row r="92" spans="1:5" x14ac:dyDescent="0.25">
      <c r="A92" s="121">
        <v>76</v>
      </c>
      <c r="B92" s="121" t="s">
        <v>355</v>
      </c>
      <c r="C92" s="121" t="s">
        <v>551</v>
      </c>
      <c r="D92" s="121" t="s">
        <v>358</v>
      </c>
      <c r="E92" s="134">
        <f>'Data til EEA-MLW'!E129</f>
        <v>0</v>
      </c>
    </row>
    <row r="93" spans="1:5" x14ac:dyDescent="0.25">
      <c r="A93" s="121">
        <v>78</v>
      </c>
      <c r="B93" s="121" t="s">
        <v>359</v>
      </c>
      <c r="C93" s="121" t="s">
        <v>548</v>
      </c>
      <c r="D93" s="121" t="s">
        <v>358</v>
      </c>
      <c r="E93" s="134">
        <f>'Data til EEA-MLW'!E130</f>
        <v>0</v>
      </c>
    </row>
    <row r="94" spans="1:5" x14ac:dyDescent="0.25">
      <c r="A94" s="121">
        <v>82</v>
      </c>
      <c r="B94" s="121" t="s">
        <v>362</v>
      </c>
      <c r="C94" s="121" t="s">
        <v>551</v>
      </c>
      <c r="D94" s="121" t="s">
        <v>358</v>
      </c>
      <c r="E94" s="134">
        <f>'Data til EEA-MLW'!E131</f>
        <v>0</v>
      </c>
    </row>
    <row r="95" spans="1:5" x14ac:dyDescent="0.25">
      <c r="A95" s="121">
        <v>81</v>
      </c>
      <c r="B95" s="121" t="s">
        <v>365</v>
      </c>
      <c r="C95" s="121" t="s">
        <v>549</v>
      </c>
      <c r="D95" s="121" t="s">
        <v>358</v>
      </c>
      <c r="E95" s="134">
        <f>'Data til EEA-MLW'!E132</f>
        <v>0</v>
      </c>
    </row>
    <row r="96" spans="1:5" x14ac:dyDescent="0.25">
      <c r="A96" s="121">
        <v>77</v>
      </c>
      <c r="B96" s="121" t="s">
        <v>368</v>
      </c>
      <c r="C96" s="121" t="s">
        <v>549</v>
      </c>
      <c r="D96" s="121" t="s">
        <v>358</v>
      </c>
      <c r="E96" s="134">
        <f>'Data til EEA-MLW'!E133</f>
        <v>0</v>
      </c>
    </row>
    <row r="97" spans="1:5" x14ac:dyDescent="0.25">
      <c r="A97" s="121">
        <v>120</v>
      </c>
      <c r="B97" s="121" t="s">
        <v>371</v>
      </c>
      <c r="C97" s="121" t="s">
        <v>549</v>
      </c>
      <c r="D97" s="121" t="s">
        <v>358</v>
      </c>
      <c r="E97" s="134">
        <f>'Data til EEA-MLW'!E134</f>
        <v>0</v>
      </c>
    </row>
    <row r="98" spans="1:5" x14ac:dyDescent="0.25">
      <c r="A98" s="121">
        <v>79</v>
      </c>
      <c r="B98" s="121" t="s">
        <v>374</v>
      </c>
      <c r="C98" s="121" t="s">
        <v>549</v>
      </c>
      <c r="D98" s="121" t="s">
        <v>358</v>
      </c>
      <c r="E98" s="134">
        <f>'Data til EEA-MLW'!E135</f>
        <v>0</v>
      </c>
    </row>
    <row r="99" spans="1:5" x14ac:dyDescent="0.25">
      <c r="A99" s="121">
        <v>80</v>
      </c>
      <c r="B99" s="121" t="s">
        <v>377</v>
      </c>
      <c r="C99" s="121" t="s">
        <v>553</v>
      </c>
      <c r="D99" s="121" t="s">
        <v>358</v>
      </c>
      <c r="E99" s="134">
        <f>'Data til EEA-MLW'!E136</f>
        <v>0</v>
      </c>
    </row>
    <row r="100" spans="1:5" x14ac:dyDescent="0.25">
      <c r="A100" s="121">
        <v>87</v>
      </c>
      <c r="B100" s="121" t="s">
        <v>380</v>
      </c>
      <c r="C100" s="121" t="s">
        <v>549</v>
      </c>
      <c r="D100" s="121" t="s">
        <v>358</v>
      </c>
      <c r="E100" s="134">
        <f>'Data til EEA-MLW'!E137</f>
        <v>0</v>
      </c>
    </row>
    <row r="101" spans="1:5" x14ac:dyDescent="0.25">
      <c r="A101" s="121">
        <v>83</v>
      </c>
      <c r="B101" s="121" t="s">
        <v>383</v>
      </c>
      <c r="C101" s="121" t="s">
        <v>549</v>
      </c>
      <c r="D101" s="121" t="s">
        <v>358</v>
      </c>
      <c r="E101" s="134">
        <f>'Data til EEA-MLW'!E138</f>
        <v>0</v>
      </c>
    </row>
    <row r="102" spans="1:5" x14ac:dyDescent="0.25">
      <c r="A102" s="121">
        <v>88</v>
      </c>
      <c r="B102" s="121" t="s">
        <v>386</v>
      </c>
      <c r="C102" s="121" t="s">
        <v>549</v>
      </c>
      <c r="D102" s="121" t="s">
        <v>358</v>
      </c>
      <c r="E102" s="134">
        <f>'Data til EEA-MLW'!E139</f>
        <v>0</v>
      </c>
    </row>
    <row r="103" spans="1:5" x14ac:dyDescent="0.25">
      <c r="A103" s="121">
        <v>84</v>
      </c>
      <c r="B103" s="121" t="s">
        <v>578</v>
      </c>
      <c r="C103" s="121" t="s">
        <v>554</v>
      </c>
      <c r="D103" s="121" t="s">
        <v>358</v>
      </c>
      <c r="E103" s="134">
        <f>'Data til EEA-MLW'!E140+'Data til EEA-MLW'!E141+'Data til EEA-MLW'!E142</f>
        <v>0</v>
      </c>
    </row>
    <row r="104" spans="1:5" x14ac:dyDescent="0.25">
      <c r="A104" s="121">
        <v>86</v>
      </c>
      <c r="B104" s="121" t="s">
        <v>398</v>
      </c>
      <c r="C104" s="121" t="s">
        <v>549</v>
      </c>
      <c r="D104" s="121" t="s">
        <v>358</v>
      </c>
      <c r="E104" s="134">
        <f>'Data til EEA-MLW'!E143</f>
        <v>0</v>
      </c>
    </row>
    <row r="105" spans="1:5" ht="22.5" x14ac:dyDescent="0.25">
      <c r="A105" s="121">
        <v>89</v>
      </c>
      <c r="B105" s="121" t="s">
        <v>579</v>
      </c>
      <c r="C105" s="121" t="s">
        <v>549</v>
      </c>
      <c r="D105" s="121" t="s">
        <v>358</v>
      </c>
      <c r="E105" s="134">
        <f>SUM('Data til EEA-MLW'!E144:E148)</f>
        <v>0</v>
      </c>
    </row>
    <row r="106" spans="1:5" x14ac:dyDescent="0.25">
      <c r="A106" s="121">
        <v>90</v>
      </c>
      <c r="B106" s="121" t="s">
        <v>416</v>
      </c>
      <c r="C106" s="121" t="s">
        <v>549</v>
      </c>
      <c r="D106" s="121" t="s">
        <v>358</v>
      </c>
      <c r="E106" s="134">
        <f>'Data til EEA-MLW'!E149</f>
        <v>0</v>
      </c>
    </row>
    <row r="107" spans="1:5" x14ac:dyDescent="0.25">
      <c r="A107" s="121">
        <v>91</v>
      </c>
      <c r="B107" s="121" t="s">
        <v>419</v>
      </c>
      <c r="C107" s="121" t="s">
        <v>548</v>
      </c>
      <c r="D107" s="121" t="s">
        <v>580</v>
      </c>
      <c r="E107" s="134">
        <f>'Data til EEA-MLW'!E150</f>
        <v>2</v>
      </c>
    </row>
    <row r="108" spans="1:5" x14ac:dyDescent="0.25">
      <c r="A108" s="121">
        <v>92</v>
      </c>
      <c r="B108" s="121" t="s">
        <v>581</v>
      </c>
      <c r="C108" s="121" t="s">
        <v>554</v>
      </c>
      <c r="D108" s="121" t="s">
        <v>580</v>
      </c>
      <c r="E108" s="134">
        <f>'Data til EEA-MLW'!E151+'Data til EEA-MLW'!E152</f>
        <v>0</v>
      </c>
    </row>
    <row r="109" spans="1:5" x14ac:dyDescent="0.25">
      <c r="A109" s="121">
        <v>94</v>
      </c>
      <c r="B109" s="121" t="s">
        <v>428</v>
      </c>
      <c r="C109" s="121" t="s">
        <v>549</v>
      </c>
      <c r="D109" s="121" t="s">
        <v>580</v>
      </c>
      <c r="E109" s="134">
        <f>'Data til EEA-MLW'!E153</f>
        <v>0</v>
      </c>
    </row>
    <row r="110" spans="1:5" x14ac:dyDescent="0.25">
      <c r="A110" s="121">
        <v>95</v>
      </c>
      <c r="B110" s="121" t="s">
        <v>431</v>
      </c>
      <c r="C110" s="121" t="s">
        <v>549</v>
      </c>
      <c r="D110" s="121" t="s">
        <v>580</v>
      </c>
      <c r="E110" s="134">
        <f>'Data til EEA-MLW'!E154</f>
        <v>0</v>
      </c>
    </row>
    <row r="111" spans="1:5" ht="22.5" x14ac:dyDescent="0.25">
      <c r="A111" s="121">
        <v>96</v>
      </c>
      <c r="B111" s="121" t="s">
        <v>582</v>
      </c>
      <c r="C111" s="121" t="s">
        <v>549</v>
      </c>
      <c r="D111" s="121" t="s">
        <v>580</v>
      </c>
      <c r="E111" s="134">
        <f>SUM('Data til EEA-MLW'!E155:E159)</f>
        <v>1</v>
      </c>
    </row>
    <row r="112" spans="1:5" x14ac:dyDescent="0.25">
      <c r="A112" s="121">
        <v>108</v>
      </c>
      <c r="B112" s="121" t="s">
        <v>510</v>
      </c>
      <c r="C112" s="121" t="s">
        <v>549</v>
      </c>
      <c r="D112" s="121" t="s">
        <v>583</v>
      </c>
      <c r="E112" s="134">
        <f>'Indtasting af DK survey data'!F168</f>
        <v>0</v>
      </c>
    </row>
    <row r="113" spans="1:5" x14ac:dyDescent="0.25">
      <c r="A113" s="121">
        <v>109</v>
      </c>
      <c r="B113" s="121" t="s">
        <v>511</v>
      </c>
      <c r="C113" s="121" t="s">
        <v>549</v>
      </c>
      <c r="D113" s="121" t="s">
        <v>583</v>
      </c>
      <c r="E113" s="134">
        <f>'Indtasting af DK survey data'!F169</f>
        <v>170</v>
      </c>
    </row>
    <row r="114" spans="1:5" x14ac:dyDescent="0.25">
      <c r="A114" s="121">
        <v>110</v>
      </c>
      <c r="B114" s="121" t="s">
        <v>512</v>
      </c>
      <c r="C114" s="121" t="s">
        <v>549</v>
      </c>
      <c r="D114" s="121" t="s">
        <v>583</v>
      </c>
      <c r="E114" s="134">
        <f>'Indtasting af DK survey data'!F170</f>
        <v>4</v>
      </c>
    </row>
    <row r="115" spans="1:5" x14ac:dyDescent="0.25">
      <c r="A115" s="121">
        <v>111</v>
      </c>
      <c r="B115" s="121" t="s">
        <v>459</v>
      </c>
      <c r="C115" s="121" t="s">
        <v>549</v>
      </c>
      <c r="D115" s="121" t="s">
        <v>584</v>
      </c>
      <c r="E115" s="134">
        <f>'Data til EEA-MLW'!E161</f>
        <v>1</v>
      </c>
    </row>
  </sheetData>
  <sheetProtection password="DB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G17" sqref="G17"/>
    </sheetView>
  </sheetViews>
  <sheetFormatPr defaultRowHeight="15" x14ac:dyDescent="0.25"/>
  <cols>
    <col min="1" max="1" width="25.28515625" customWidth="1"/>
    <col min="2" max="2" width="21.85546875" customWidth="1"/>
    <col min="7" max="7" width="42.7109375" customWidth="1"/>
    <col min="13" max="13" width="35.7109375" customWidth="1"/>
  </cols>
  <sheetData>
    <row r="1" spans="1:14" x14ac:dyDescent="0.25">
      <c r="A1" s="183" t="s">
        <v>616</v>
      </c>
      <c r="B1" s="184"/>
      <c r="C1" s="184"/>
      <c r="D1" s="184"/>
      <c r="E1" s="184"/>
      <c r="F1" s="184"/>
    </row>
    <row r="2" spans="1:14" x14ac:dyDescent="0.25">
      <c r="A2" s="184" t="s">
        <v>617</v>
      </c>
      <c r="B2" s="184"/>
      <c r="C2" s="184"/>
      <c r="D2" s="184"/>
      <c r="E2" s="184"/>
      <c r="F2" s="184"/>
    </row>
    <row r="4" spans="1:14" ht="15.75" thickBot="1" x14ac:dyDescent="0.3">
      <c r="A4" t="s">
        <v>613</v>
      </c>
      <c r="G4" t="s">
        <v>613</v>
      </c>
      <c r="M4" t="s">
        <v>614</v>
      </c>
    </row>
    <row r="5" spans="1:14" ht="15.75" thickBot="1" x14ac:dyDescent="0.3">
      <c r="A5" s="160" t="str">
        <f>'Data til OSPAR database'!H1</f>
        <v>Nymindegab</v>
      </c>
      <c r="B5" s="156" t="str">
        <f>'Data til OSPAR database'!I1</f>
        <v>15. juli 2016</v>
      </c>
      <c r="G5" s="163" t="str">
        <f>'Data til OSPAR database'!N1</f>
        <v>Nymindegab</v>
      </c>
      <c r="H5" s="153" t="str">
        <f>'Data til OSPAR database'!O1</f>
        <v>15. juli 2016</v>
      </c>
      <c r="M5" s="168" t="str">
        <f>'Data til EEA-MLW'!H1</f>
        <v>Nymindegab</v>
      </c>
      <c r="N5" s="167" t="str">
        <f>'Data til EEA-MLW'!I1</f>
        <v>15. juli 2016</v>
      </c>
    </row>
    <row r="6" spans="1:14" ht="15.75" thickBot="1" x14ac:dyDescent="0.3">
      <c r="A6" s="157" t="str">
        <f>'Data til OSPAR database'!H2</f>
        <v>OSPAR Affaldsgrupper</v>
      </c>
      <c r="B6" s="162" t="str">
        <f>'Data til OSPAR database'!I2</f>
        <v>Antal</v>
      </c>
      <c r="G6" s="155" t="str">
        <f>'Data til OSPAR database'!N2</f>
        <v>Kildekarakterisering i henhold til OSPAR (2010)</v>
      </c>
      <c r="H6" s="161" t="str">
        <f>'Data til OSPAR database'!O2</f>
        <v>Antal</v>
      </c>
      <c r="M6" s="135" t="str">
        <f>'Data til EEA-MLW'!H2</f>
        <v>Affaldsgrupper</v>
      </c>
      <c r="N6" s="164" t="str">
        <f>'Data til EEA-MLW'!I2</f>
        <v>Antal</v>
      </c>
    </row>
    <row r="7" spans="1:14" x14ac:dyDescent="0.25">
      <c r="A7" s="175" t="str">
        <f>'Data til OSPAR database'!H3</f>
        <v>Plastic</v>
      </c>
      <c r="B7" s="176">
        <f>'Data til OSPAR database'!I3</f>
        <v>367</v>
      </c>
      <c r="G7" s="181" t="str">
        <f>'Data til OSPAR database'!N3</f>
        <v>Public littering</v>
      </c>
      <c r="H7" s="182">
        <f>'Data til OSPAR database'!O3</f>
        <v>37</v>
      </c>
      <c r="M7" s="169" t="str">
        <f>'Data til EEA-MLW'!H3</f>
        <v>Syntetiske polymer-materialer / Plast</v>
      </c>
      <c r="N7" s="170">
        <f>'Data til EEA-MLW'!I3</f>
        <v>389</v>
      </c>
    </row>
    <row r="8" spans="1:14" x14ac:dyDescent="0.25">
      <c r="A8" s="177" t="str">
        <f>'Data til OSPAR database'!H4</f>
        <v>Rubber</v>
      </c>
      <c r="B8" s="178">
        <f>'Data til OSPAR database'!I4</f>
        <v>35</v>
      </c>
      <c r="G8" s="181" t="str">
        <f>'Data til OSPAR database'!N4</f>
        <v>Fishery and aquaculture</v>
      </c>
      <c r="H8" s="182">
        <f>'Data til OSPAR database'!O4</f>
        <v>128</v>
      </c>
      <c r="M8" s="171" t="str">
        <f>'Data til EEA-MLW'!H4</f>
        <v>Gummi</v>
      </c>
      <c r="N8" s="172">
        <f>'Data til EEA-MLW'!I4</f>
        <v>35</v>
      </c>
    </row>
    <row r="9" spans="1:14" x14ac:dyDescent="0.25">
      <c r="A9" s="177" t="str">
        <f>'Data til OSPAR database'!H5</f>
        <v>Sanitary waste</v>
      </c>
      <c r="B9" s="178">
        <f>'Data til OSPAR database'!I5</f>
        <v>27</v>
      </c>
      <c r="G9" s="181" t="str">
        <f>'Data til OSPAR database'!N5</f>
        <v>Shipping</v>
      </c>
      <c r="H9" s="182">
        <f>'Data til OSPAR database'!O5</f>
        <v>12</v>
      </c>
      <c r="M9" s="171" t="str">
        <f>'Data til EEA-MLW'!H5</f>
        <v>Tøj / Textiler</v>
      </c>
      <c r="N9" s="172">
        <f>'Data til EEA-MLW'!I5</f>
        <v>8</v>
      </c>
    </row>
    <row r="10" spans="1:14" x14ac:dyDescent="0.25">
      <c r="A10" s="177" t="str">
        <f>'Data til OSPAR database'!H6</f>
        <v>Medical waste</v>
      </c>
      <c r="B10" s="178">
        <f>'Data til OSPAR database'!I6</f>
        <v>0</v>
      </c>
      <c r="G10" s="181" t="str">
        <f>'Data til OSPAR database'!N6</f>
        <v>Galley waste</v>
      </c>
      <c r="H10" s="182">
        <f>'Data til OSPAR database'!O6</f>
        <v>5</v>
      </c>
      <c r="M10" s="171" t="str">
        <f>'Data til EEA-MLW'!H6</f>
        <v>Papir og pap</v>
      </c>
      <c r="N10" s="172">
        <f>'Data til EEA-MLW'!I6</f>
        <v>8</v>
      </c>
    </row>
    <row r="11" spans="1:14" x14ac:dyDescent="0.25">
      <c r="A11" s="177" t="str">
        <f>'Data til OSPAR database'!H7</f>
        <v>Cloth</v>
      </c>
      <c r="B11" s="178">
        <f>'Data til OSPAR database'!I7</f>
        <v>8</v>
      </c>
      <c r="G11" s="181" t="str">
        <f>'Data til OSPAR database'!N7</f>
        <v>Sanitary waste</v>
      </c>
      <c r="H11" s="182">
        <f>'Data til OSPAR database'!O7</f>
        <v>27</v>
      </c>
      <c r="M11" s="171" t="str">
        <f>'Data til EEA-MLW'!H7</f>
        <v>Forarbejdet træ</v>
      </c>
      <c r="N11" s="172">
        <f>'Data til EEA-MLW'!I7</f>
        <v>9</v>
      </c>
    </row>
    <row r="12" spans="1:14" x14ac:dyDescent="0.25">
      <c r="A12" s="177" t="str">
        <f>'Data til OSPAR database'!H8</f>
        <v>Paper/Cardboard</v>
      </c>
      <c r="B12" s="178">
        <f>'Data til OSPAR database'!I8</f>
        <v>9</v>
      </c>
      <c r="G12" s="181" t="str">
        <f>'Data til OSPAR database'!N8</f>
        <v>Not source characterised</v>
      </c>
      <c r="H12" s="182">
        <f>'Data til OSPAR database'!O8</f>
        <v>424</v>
      </c>
      <c r="M12" s="171" t="str">
        <f>'Data til EEA-MLW'!H8</f>
        <v>Metal</v>
      </c>
      <c r="N12" s="172">
        <f>'Data til EEA-MLW'!I8</f>
        <v>0</v>
      </c>
    </row>
    <row r="13" spans="1:14" x14ac:dyDescent="0.25">
      <c r="A13" s="177" t="str">
        <f>'Data til OSPAR database'!H9</f>
        <v>Wood (machined)</v>
      </c>
      <c r="B13" s="178">
        <f>'Data til OSPAR database'!I9</f>
        <v>9</v>
      </c>
      <c r="G13" s="153" t="str">
        <f>'Data til OSPAR database'!N9</f>
        <v>sum</v>
      </c>
      <c r="H13" s="154">
        <f>'Data til OSPAR database'!O9</f>
        <v>633</v>
      </c>
      <c r="M13" s="171" t="str">
        <f>'Data til EEA-MLW'!H9</f>
        <v>Glas, keramik</v>
      </c>
      <c r="N13" s="172">
        <f>'Data til EEA-MLW'!I9</f>
        <v>3</v>
      </c>
    </row>
    <row r="14" spans="1:14" ht="15.75" thickBot="1" x14ac:dyDescent="0.3">
      <c r="A14" s="177" t="str">
        <f>'Data til OSPAR database'!H10</f>
        <v>Metal</v>
      </c>
      <c r="B14" s="178">
        <f>'Data til OSPAR database'!I10</f>
        <v>0</v>
      </c>
      <c r="M14" s="173" t="str">
        <f>'Data til EEA-MLW'!H10</f>
        <v>Andre typer af solid waste</v>
      </c>
      <c r="N14" s="174">
        <f>'Data til EEA-MLW'!I10</f>
        <v>175</v>
      </c>
    </row>
    <row r="15" spans="1:14" ht="15.75" thickBot="1" x14ac:dyDescent="0.3">
      <c r="A15" s="177" t="str">
        <f>'Data til OSPAR database'!H11</f>
        <v>Glass/Ceramics</v>
      </c>
      <c r="B15" s="178">
        <f>'Data til OSPAR database'!I11</f>
        <v>3</v>
      </c>
      <c r="M15" s="165" t="str">
        <f>'Data til EEA-MLW'!H11</f>
        <v>sum</v>
      </c>
      <c r="N15" s="166">
        <f>'Data til EEA-MLW'!I11</f>
        <v>627</v>
      </c>
    </row>
    <row r="16" spans="1:14" x14ac:dyDescent="0.25">
      <c r="A16" s="177" t="str">
        <f>'Data til OSPAR database'!H12</f>
        <v>Pollutants</v>
      </c>
      <c r="B16" s="178">
        <f>'Data til OSPAR database'!I12</f>
        <v>174</v>
      </c>
    </row>
    <row r="17" spans="1:13" ht="15.75" thickBot="1" x14ac:dyDescent="0.3">
      <c r="A17" s="179" t="str">
        <f>'Data til OSPAR database'!H13</f>
        <v>Other materials</v>
      </c>
      <c r="B17" s="180">
        <f>'Data til OSPAR database'!I13</f>
        <v>1</v>
      </c>
    </row>
    <row r="18" spans="1:13" ht="15.75" thickBot="1" x14ac:dyDescent="0.3">
      <c r="A18" s="158" t="str">
        <f>'Data til OSPAR database'!H14</f>
        <v>sum</v>
      </c>
      <c r="B18" s="159">
        <f>'Data til OSPAR database'!I14</f>
        <v>633</v>
      </c>
    </row>
    <row r="22" spans="1:13" x14ac:dyDescent="0.25">
      <c r="A22" s="44" t="s">
        <v>596</v>
      </c>
      <c r="G22" s="44" t="s">
        <v>597</v>
      </c>
      <c r="M22" s="44" t="s">
        <v>598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Stations-data, INDTASTNING</vt:lpstr>
      <vt:lpstr>Indtasting af DK survey data</vt:lpstr>
      <vt:lpstr>INDTASTNING af Vægt for affald</vt:lpstr>
      <vt:lpstr>Data til EEA-MLW</vt:lpstr>
      <vt:lpstr>Data til OSPAR database</vt:lpstr>
      <vt:lpstr>Figurer og summary tables</vt:lpstr>
    </vt:vector>
  </TitlesOfParts>
  <Company>Aarhus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Helena Bredin</cp:lastModifiedBy>
  <cp:lastPrinted>2019-01-30T12:50:28Z</cp:lastPrinted>
  <dcterms:created xsi:type="dcterms:W3CDTF">2015-09-28T13:10:25Z</dcterms:created>
  <dcterms:modified xsi:type="dcterms:W3CDTF">2019-01-30T12:53:24Z</dcterms:modified>
</cp:coreProperties>
</file>